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15480" windowHeight="11160" firstSheet="14" activeTab="14"/>
  </bookViews>
  <sheets>
    <sheet name="2.09.2021" sheetId="2" r:id="rId1"/>
    <sheet name="3.09.2021" sheetId="1" r:id="rId2"/>
    <sheet name="4.09.2021" sheetId="3" r:id="rId3"/>
    <sheet name="6.09.2021" sheetId="4" r:id="rId4"/>
    <sheet name="7.09.2021" sheetId="5" r:id="rId5"/>
    <sheet name="8.09.2021" sheetId="6" r:id="rId6"/>
    <sheet name="9.09.2021" sheetId="7" r:id="rId7"/>
    <sheet name="10.09.2021" sheetId="8" r:id="rId8"/>
    <sheet name="11.09.2021" sheetId="9" r:id="rId9"/>
    <sheet name="13.09.2021" sheetId="10" r:id="rId10"/>
    <sheet name="14.09.2021" sheetId="11" r:id="rId11"/>
    <sheet name="15.09.2021" sheetId="12" r:id="rId12"/>
    <sheet name="21.09.2021" sheetId="13" r:id="rId13"/>
    <sheet name="22.09.2021" sheetId="14" r:id="rId14"/>
    <sheet name="23.09.2021" sheetId="15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C4" i="3"/>
  <c r="C9" i="4"/>
  <c r="C9" i="5"/>
  <c r="C9" i="9"/>
  <c r="C6" i="9"/>
  <c r="C5" i="9"/>
  <c r="C4" i="9"/>
  <c r="C9" i="10"/>
  <c r="C9" i="12"/>
  <c r="C9" i="11"/>
  <c r="C15" i="15"/>
  <c r="C14" i="15"/>
  <c r="C13" i="15"/>
  <c r="C12" i="15"/>
  <c r="C9" i="15"/>
  <c r="C5" i="15"/>
  <c r="C4" i="15"/>
  <c r="C15" i="14"/>
  <c r="C14" i="14"/>
  <c r="C13" i="14"/>
  <c r="C12" i="14"/>
  <c r="C9" i="14"/>
  <c r="C5" i="14"/>
  <c r="C4" i="14"/>
  <c r="C16" i="13"/>
  <c r="C15" i="13"/>
  <c r="C14" i="13"/>
  <c r="C13" i="13"/>
  <c r="C12" i="13"/>
  <c r="C9" i="13"/>
  <c r="C5" i="13"/>
  <c r="C4" i="13"/>
  <c r="C16" i="12" l="1"/>
  <c r="C15" i="12"/>
  <c r="C14" i="12"/>
  <c r="C13" i="12"/>
  <c r="C12" i="12"/>
  <c r="C5" i="12"/>
  <c r="C4" i="12"/>
  <c r="C16" i="11"/>
  <c r="C15" i="11"/>
  <c r="C14" i="11"/>
  <c r="C13" i="11"/>
  <c r="C12" i="11"/>
  <c r="C6" i="11"/>
  <c r="C4" i="11"/>
  <c r="C16" i="10"/>
  <c r="C15" i="10"/>
  <c r="C14" i="10"/>
  <c r="C13" i="10"/>
  <c r="C12" i="10"/>
  <c r="C5" i="10"/>
  <c r="C4" i="10"/>
  <c r="C16" i="8" l="1"/>
  <c r="C15" i="8"/>
  <c r="C14" i="8"/>
  <c r="C13" i="8"/>
  <c r="C12" i="8"/>
  <c r="C9" i="8"/>
  <c r="C6" i="8"/>
  <c r="C5" i="8"/>
  <c r="C4" i="8"/>
  <c r="C15" i="7"/>
  <c r="C14" i="7"/>
  <c r="C13" i="7"/>
  <c r="C12" i="7"/>
  <c r="C9" i="7"/>
  <c r="C5" i="7"/>
  <c r="C4" i="7"/>
  <c r="C15" i="6"/>
  <c r="C14" i="6"/>
  <c r="C13" i="6"/>
  <c r="C12" i="6"/>
  <c r="C9" i="6"/>
  <c r="C5" i="6"/>
  <c r="C4" i="6"/>
  <c r="C16" i="5" l="1"/>
  <c r="C15" i="5"/>
  <c r="C14" i="5"/>
  <c r="C13" i="5"/>
  <c r="C12" i="5"/>
  <c r="C5" i="5"/>
  <c r="C4" i="5"/>
  <c r="C17" i="4"/>
  <c r="C16" i="4"/>
  <c r="C15" i="4"/>
  <c r="C14" i="4"/>
  <c r="C13" i="4"/>
  <c r="C12" i="4"/>
  <c r="C6" i="4"/>
  <c r="C4" i="4"/>
  <c r="C9" i="1"/>
  <c r="C15" i="1"/>
  <c r="C14" i="1"/>
  <c r="C13" i="1"/>
  <c r="C12" i="1"/>
  <c r="C6" i="1"/>
  <c r="C4" i="1"/>
</calcChain>
</file>

<file path=xl/sharedStrings.xml><?xml version="1.0" encoding="utf-8"?>
<sst xmlns="http://schemas.openxmlformats.org/spreadsheetml/2006/main" count="554" uniqueCount="99">
  <si>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</si>
  <si>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</si>
  <si>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</si>
  <si>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</si>
  <si>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</si>
  <si>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</si>
  <si>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</si>
  <si>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</si>
  <si>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</si>
  <si>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</si>
  <si>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</si>
  <si>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</si>
  <si>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</si>
  <si>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</si>
  <si>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</si>
  <si>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</si>
  <si>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</si>
  <si>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</si>
  <si>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</si>
  <si>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</si>
  <si>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</si>
  <si>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</si>
  <si>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</si>
  <si>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</si>
  <si>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</si>
  <si>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</si>
  <si>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"Саранинская СОШ"</t>
  </si>
  <si>
    <t xml:space="preserve">омлет запеченый </t>
  </si>
  <si>
    <t>2/6</t>
  </si>
  <si>
    <t>12/10</t>
  </si>
  <si>
    <t xml:space="preserve">чай с молоком </t>
  </si>
  <si>
    <t>12/6</t>
  </si>
  <si>
    <t>10/5</t>
  </si>
  <si>
    <t xml:space="preserve">помидоры свежие </t>
  </si>
  <si>
    <t>40/2</t>
  </si>
  <si>
    <t>суп картоф с рыбными фрикад</t>
  </si>
  <si>
    <t>8/8</t>
  </si>
  <si>
    <t>18/6</t>
  </si>
  <si>
    <t>напиток</t>
  </si>
  <si>
    <t>5/8</t>
  </si>
  <si>
    <t xml:space="preserve">бефстроганов </t>
  </si>
  <si>
    <t xml:space="preserve">каша гречневая рассыпчатая </t>
  </si>
  <si>
    <t xml:space="preserve">компот изюм/чернослив </t>
  </si>
  <si>
    <t>Сырники из творога</t>
  </si>
  <si>
    <t>Соус молочный сладкий</t>
  </si>
  <si>
    <t>Чай с лимоном</t>
  </si>
  <si>
    <t>соус</t>
  </si>
  <si>
    <t>Свежие огурцы порционно</t>
  </si>
  <si>
    <t>Щи из свежей капусты со сметаной</t>
  </si>
  <si>
    <t>Рагу из мяса кур</t>
  </si>
  <si>
    <t>Кисель "Валетек"</t>
  </si>
  <si>
    <t>Фрукты</t>
  </si>
  <si>
    <t>Плов из мяса говядины</t>
  </si>
  <si>
    <t>Сок</t>
  </si>
  <si>
    <t>Хлеб пшеничный витаминизированный</t>
  </si>
  <si>
    <t xml:space="preserve">хлеб </t>
  </si>
  <si>
    <t>Пудинг творожный с изюмом запеченный</t>
  </si>
  <si>
    <t>Чай с сахаром</t>
  </si>
  <si>
    <t>Свежие помидоры порционно</t>
  </si>
  <si>
    <t>Свекольник со сметаной</t>
  </si>
  <si>
    <t>Биточки рыбные</t>
  </si>
  <si>
    <t>Соус томатный</t>
  </si>
  <si>
    <t>Пюре картофельное</t>
  </si>
  <si>
    <t>Хлеб Дарницкий подовый</t>
  </si>
  <si>
    <t>Каша пшеничная молочная с маслом сливочным</t>
  </si>
  <si>
    <t>Рассольник домашний со сметаной</t>
  </si>
  <si>
    <t>Тефтели из мяса говядины в молочном соусе</t>
  </si>
  <si>
    <t>Макаронные изделия отварные</t>
  </si>
  <si>
    <t>Компот из свежих яблок</t>
  </si>
  <si>
    <t xml:space="preserve">напиток </t>
  </si>
  <si>
    <t>Суп молочный с лапшой</t>
  </si>
  <si>
    <t>Какао с молоком</t>
  </si>
  <si>
    <t>Кукуруза</t>
  </si>
  <si>
    <t>Запеканка картофельная, фаршированная отварным мясом говядины</t>
  </si>
  <si>
    <t>Компот из чернослива и изюма</t>
  </si>
  <si>
    <t>Омлет запеченный</t>
  </si>
  <si>
    <t>Чай с молоком</t>
  </si>
  <si>
    <t>Суп картофельный с клецками</t>
  </si>
  <si>
    <t>Плов из мяса кур</t>
  </si>
  <si>
    <t>Запеканка из творога</t>
  </si>
  <si>
    <t>Суп картофельный с рыбными фрикадельками</t>
  </si>
  <si>
    <t>Гуляш из отварного мяса говядины</t>
  </si>
  <si>
    <t>Бифштекс рубленный паровой</t>
  </si>
  <si>
    <t>Рагу из овощей</t>
  </si>
  <si>
    <t xml:space="preserve">джем </t>
  </si>
  <si>
    <t>4/10</t>
  </si>
  <si>
    <t xml:space="preserve">компот изюм и курага </t>
  </si>
  <si>
    <t>Каша молочная ассорти (рис, пшено) с маслом сливочным</t>
  </si>
  <si>
    <t>Суп картофельный с макаронными изделиями</t>
  </si>
  <si>
    <t>Каша рисовая молочная с маслом сливочным</t>
  </si>
  <si>
    <t xml:space="preserve">Джем </t>
  </si>
  <si>
    <t>Суп из овощей со сметаной</t>
  </si>
  <si>
    <t>Рыба, тушеная с овощами</t>
  </si>
  <si>
    <t>Каша овсяная молочная с маслом сливочным</t>
  </si>
  <si>
    <t>Суп картофельный с бобовыми</t>
  </si>
  <si>
    <t>Капуста тушеная</t>
  </si>
  <si>
    <t>Биточки из мяса говядины паровые</t>
  </si>
  <si>
    <t xml:space="preserve">гарнир </t>
  </si>
  <si>
    <t xml:space="preserve">2 блюдо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</si>
</sst>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0" fillId="2" borderId="4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0" fontId="0" fillId="0" borderId="6" xfId="0" applyFont="1" applyBorder="1"/>
    <xf numFmtId="13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2" fontId="0" fillId="2" borderId="6" xfId="0" applyNumberFormat="1" applyFont="1" applyFill="1" applyBorder="1" applyProtection="1">
      <protection locked="0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13" fontId="2" fillId="0" borderId="1" xfId="0" applyNumberFormat="1" applyFont="1" applyBorder="1" applyAlignment="1" applyProtection="1">
      <alignment horizontal="center" vertical="center"/>
      <protection locked="0"/>
    </xf>
    <xf numFmtId="0" fontId="0" fillId="2" borderId="1" xfId="0" applyFont="1" applyFill="1" applyBorder="1" applyProtection="1">
      <protection locked="0"/>
    </xf>
    <xf numFmtId="1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0" borderId="4" xfId="0" applyFont="1" applyBorder="1"/>
    <xf numFmtId="13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49" fontId="0" fillId="2" borderId="11" xfId="0" applyNumberFormat="1" applyFon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49" fontId="0" fillId="2" borderId="1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0" fontId="1" fillId="0" borderId="17" xfId="0" applyFont="1" applyBorder="1" applyAlignment="1">
      <alignment vertical="center"/>
    </xf>
    <xf numFmtId="2" fontId="0" fillId="2" borderId="17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1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0" fillId="0" borderId="1" xfId="0" applyNumberFormat="1" applyFont="1" applyFill="1" applyBorder="1" applyProtection="1">
      <protection locked="0"/>
    </xf>
    <xf numFmtId="0" fontId="1" fillId="3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0"/>
  <sheetViews>
    <sheetView showGridLines="0" showRowColHeaders="0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9" t="s">
        <v>26</v>
      </c>
      <c r="C1" s="90"/>
      <c r="D1" s="91"/>
      <c r="E1" t="s">
        <v>21</v>
      </c>
      <c r="F1" s="19"/>
      <c r="I1" t="s">
        <v>1</v>
      </c>
      <c r="J1" s="18">
        <v>44441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3" t="s">
        <v>28</v>
      </c>
      <c r="D4" s="28" t="s">
        <v>27</v>
      </c>
      <c r="E4" s="13">
        <v>150</v>
      </c>
      <c r="F4" s="20">
        <v>23.65</v>
      </c>
      <c r="G4" s="20">
        <v>248.16399999999999</v>
      </c>
      <c r="H4" s="20">
        <v>14.64</v>
      </c>
      <c r="I4" s="20">
        <v>19.72</v>
      </c>
      <c r="J4" s="36">
        <v>2.6139999999999999</v>
      </c>
    </row>
    <row r="5" spans="1:10" x14ac:dyDescent="0.3">
      <c r="A5" s="5"/>
      <c r="B5" s="1" t="s">
        <v>12</v>
      </c>
      <c r="C5" s="19" t="s">
        <v>29</v>
      </c>
      <c r="D5" s="29" t="s">
        <v>30</v>
      </c>
      <c r="E5" s="14">
        <v>200</v>
      </c>
      <c r="F5" s="21">
        <v>3.04</v>
      </c>
      <c r="G5" s="21">
        <v>133.506</v>
      </c>
      <c r="H5" s="21">
        <v>1.4</v>
      </c>
      <c r="I5" s="21">
        <v>1.42</v>
      </c>
      <c r="J5" s="37">
        <v>11.23</v>
      </c>
    </row>
    <row r="6" spans="1:10" x14ac:dyDescent="0.3">
      <c r="A6" s="5"/>
      <c r="B6" s="1"/>
      <c r="C6" s="19"/>
      <c r="D6" s="29"/>
      <c r="E6" s="14"/>
      <c r="F6" s="21"/>
      <c r="G6" s="21"/>
      <c r="H6" s="21"/>
      <c r="I6" s="21"/>
      <c r="J6" s="37"/>
    </row>
    <row r="7" spans="1:10" x14ac:dyDescent="0.3">
      <c r="A7" s="5"/>
      <c r="B7" s="2"/>
      <c r="C7" s="19"/>
      <c r="D7" s="29"/>
      <c r="E7" s="14"/>
      <c r="F7" s="21"/>
      <c r="G7" s="21"/>
      <c r="H7" s="21"/>
      <c r="I7" s="21"/>
      <c r="J7" s="37"/>
    </row>
    <row r="8" spans="1:10" ht="15" thickBot="1" x14ac:dyDescent="0.35">
      <c r="A8" s="6"/>
      <c r="B8" s="7"/>
      <c r="C8" s="34"/>
      <c r="D8" s="30"/>
      <c r="E8" s="16"/>
      <c r="F8" s="22"/>
      <c r="G8" s="22"/>
      <c r="H8" s="22"/>
      <c r="I8" s="22"/>
      <c r="J8" s="38"/>
    </row>
    <row r="9" spans="1:10" x14ac:dyDescent="0.3">
      <c r="A9" s="3" t="s">
        <v>13</v>
      </c>
      <c r="B9" s="9" t="s">
        <v>19</v>
      </c>
      <c r="C9" s="19" t="s">
        <v>31</v>
      </c>
      <c r="D9" s="29" t="s">
        <v>19</v>
      </c>
      <c r="E9" s="14">
        <v>261</v>
      </c>
      <c r="F9" s="21">
        <v>24.33</v>
      </c>
      <c r="G9" s="21">
        <v>117.66</v>
      </c>
      <c r="H9" s="21">
        <v>1.04</v>
      </c>
      <c r="I9" s="21">
        <v>1.04</v>
      </c>
      <c r="J9" s="37">
        <v>25.58</v>
      </c>
    </row>
    <row r="10" spans="1:10" x14ac:dyDescent="0.3">
      <c r="A10" s="5"/>
      <c r="B10" s="2"/>
      <c r="C10" s="19"/>
      <c r="D10" s="29"/>
      <c r="E10" s="14"/>
      <c r="F10" s="21"/>
      <c r="G10" s="21"/>
      <c r="H10" s="21"/>
      <c r="I10" s="21"/>
      <c r="J10" s="37"/>
    </row>
    <row r="11" spans="1:10" ht="15" thickBot="1" x14ac:dyDescent="0.35">
      <c r="A11" s="6"/>
      <c r="B11" s="7"/>
      <c r="C11" s="34"/>
      <c r="D11" s="30"/>
      <c r="E11" s="16"/>
      <c r="F11" s="22"/>
      <c r="G11" s="22"/>
      <c r="H11" s="22"/>
      <c r="I11" s="22"/>
      <c r="J11" s="38"/>
    </row>
    <row r="12" spans="1:10" x14ac:dyDescent="0.3">
      <c r="A12" s="5" t="s">
        <v>14</v>
      </c>
      <c r="B12" s="8" t="s">
        <v>15</v>
      </c>
      <c r="C12" s="35" t="s">
        <v>32</v>
      </c>
      <c r="D12" s="31" t="s">
        <v>33</v>
      </c>
      <c r="E12" s="40">
        <v>60</v>
      </c>
      <c r="F12" s="41">
        <v>4.2300000000000004</v>
      </c>
      <c r="G12" s="39">
        <v>14.609</v>
      </c>
      <c r="H12" s="39">
        <v>0.65700000000000003</v>
      </c>
      <c r="I12" s="39">
        <v>0.11899999999999999</v>
      </c>
      <c r="J12" s="39">
        <v>2.2690000000000001</v>
      </c>
    </row>
    <row r="13" spans="1:10" x14ac:dyDescent="0.3">
      <c r="A13" s="5"/>
      <c r="B13" s="1" t="s">
        <v>16</v>
      </c>
      <c r="C13" s="19" t="s">
        <v>34</v>
      </c>
      <c r="D13" s="29" t="s">
        <v>35</v>
      </c>
      <c r="E13" s="40">
        <v>200</v>
      </c>
      <c r="F13" s="42">
        <v>8.19</v>
      </c>
      <c r="G13" s="39">
        <v>99.11</v>
      </c>
      <c r="H13" s="39">
        <v>6.0030000000000001</v>
      </c>
      <c r="I13" s="39">
        <v>2.681</v>
      </c>
      <c r="J13" s="39">
        <v>11.012</v>
      </c>
    </row>
    <row r="14" spans="1:10" x14ac:dyDescent="0.3">
      <c r="A14" s="5"/>
      <c r="B14" s="1" t="s">
        <v>17</v>
      </c>
      <c r="C14" s="19" t="s">
        <v>36</v>
      </c>
      <c r="D14" s="29" t="s">
        <v>40</v>
      </c>
      <c r="E14" s="40">
        <v>90</v>
      </c>
      <c r="F14" s="42">
        <v>37.53</v>
      </c>
      <c r="G14" s="39">
        <v>216.71600000000001</v>
      </c>
      <c r="H14" s="39">
        <v>14.747</v>
      </c>
      <c r="I14" s="39">
        <v>14.516999999999999</v>
      </c>
      <c r="J14" s="39">
        <v>7.319</v>
      </c>
    </row>
    <row r="15" spans="1:10" x14ac:dyDescent="0.3">
      <c r="A15" s="5"/>
      <c r="B15" s="1" t="s">
        <v>18</v>
      </c>
      <c r="C15" s="19" t="s">
        <v>37</v>
      </c>
      <c r="D15" s="29" t="s">
        <v>41</v>
      </c>
      <c r="E15" s="40">
        <v>150</v>
      </c>
      <c r="F15" s="42">
        <v>9.14</v>
      </c>
      <c r="G15" s="39">
        <v>279.161</v>
      </c>
      <c r="H15" s="39">
        <v>8.2230000000000008</v>
      </c>
      <c r="I15" s="39">
        <v>6.3109999999999999</v>
      </c>
      <c r="J15" s="39">
        <v>42.838999999999999</v>
      </c>
    </row>
    <row r="16" spans="1:10" x14ac:dyDescent="0.3">
      <c r="A16" s="5"/>
      <c r="B16" s="1" t="s">
        <v>69</v>
      </c>
      <c r="C16" s="19" t="s">
        <v>39</v>
      </c>
      <c r="D16" s="29" t="s">
        <v>42</v>
      </c>
      <c r="E16" s="40">
        <v>200</v>
      </c>
      <c r="F16" s="42">
        <v>2.57</v>
      </c>
      <c r="G16" s="39">
        <v>174.321</v>
      </c>
      <c r="H16" s="39">
        <v>0.312</v>
      </c>
      <c r="I16" s="39">
        <v>1.2999999999999999E-2</v>
      </c>
      <c r="J16" s="39">
        <v>19.277999999999999</v>
      </c>
    </row>
    <row r="17" spans="1:10" x14ac:dyDescent="0.3">
      <c r="A17" s="5"/>
      <c r="B17" s="1"/>
      <c r="C17" s="19"/>
      <c r="D17" s="29"/>
      <c r="E17" s="14"/>
      <c r="F17" s="21"/>
      <c r="G17" s="21"/>
      <c r="H17" s="21"/>
      <c r="I17" s="21"/>
      <c r="J17" s="37"/>
    </row>
    <row r="18" spans="1:10" x14ac:dyDescent="0.3">
      <c r="A18" s="5"/>
      <c r="B18" s="1"/>
      <c r="C18" s="19"/>
      <c r="D18" s="29"/>
      <c r="E18" s="14"/>
      <c r="F18" s="21"/>
      <c r="G18" s="21"/>
      <c r="H18" s="21"/>
      <c r="I18" s="21"/>
      <c r="J18" s="37"/>
    </row>
    <row r="19" spans="1:10" x14ac:dyDescent="0.3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 x14ac:dyDescent="0.35">
      <c r="A20" s="6"/>
      <c r="B20" s="7"/>
      <c r="C20" s="7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7" tint="0.79998168889431442"/>
  </sheetPr>
  <dimension ref="A1:J20"/>
  <sheetViews>
    <sheetView showGridLines="0" showRowColHeaders="0" workbookViewId="0">
      <selection activeCell="C7" sqref="C7: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9" t="s">
        <v>26</v>
      </c>
      <c r="C1" s="90"/>
      <c r="D1" s="91"/>
      <c r="E1" t="s">
        <v>21</v>
      </c>
      <c r="F1" s="19"/>
      <c r="I1" t="s">
        <v>1</v>
      </c>
      <c r="J1" s="18">
        <v>44452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.6" x14ac:dyDescent="0.3">
      <c r="A4" s="3" t="s">
        <v>10</v>
      </c>
      <c r="B4" s="43" t="s">
        <v>11</v>
      </c>
      <c r="C4" s="64" t="str">
        <f>"16/4"</f>
        <v>16/4</v>
      </c>
      <c r="D4" s="65" t="s">
        <v>87</v>
      </c>
      <c r="E4" s="53">
        <v>200</v>
      </c>
      <c r="F4" s="46">
        <v>8.61</v>
      </c>
      <c r="G4" s="47">
        <v>208.404</v>
      </c>
      <c r="H4" s="47">
        <v>4.9870000000000001</v>
      </c>
      <c r="I4" s="47">
        <v>5.8760000000000003</v>
      </c>
      <c r="J4" s="47">
        <v>25.63</v>
      </c>
    </row>
    <row r="5" spans="1:10" x14ac:dyDescent="0.3">
      <c r="A5" s="5"/>
      <c r="B5" s="48" t="s">
        <v>12</v>
      </c>
      <c r="C5" s="51" t="str">
        <f>"11/10"</f>
        <v>11/10</v>
      </c>
      <c r="D5" s="52" t="s">
        <v>45</v>
      </c>
      <c r="E5" s="53">
        <v>200</v>
      </c>
      <c r="F5" s="42">
        <v>2.0699999999999998</v>
      </c>
      <c r="G5" s="47">
        <v>72.7</v>
      </c>
      <c r="H5" s="47">
        <v>0.08</v>
      </c>
      <c r="I5" s="47">
        <v>1.2999999999999999E-2</v>
      </c>
      <c r="J5" s="47">
        <v>9.23</v>
      </c>
    </row>
    <row r="6" spans="1:10" x14ac:dyDescent="0.3">
      <c r="A6" s="5"/>
      <c r="B6" s="48" t="s">
        <v>22</v>
      </c>
      <c r="C6" s="51"/>
      <c r="D6" s="52" t="s">
        <v>54</v>
      </c>
      <c r="E6" s="53">
        <v>36</v>
      </c>
      <c r="F6" s="42">
        <v>1.8</v>
      </c>
      <c r="G6" s="47">
        <v>84.96</v>
      </c>
      <c r="H6" s="47">
        <v>2.7719999999999998</v>
      </c>
      <c r="I6" s="47">
        <v>0.36</v>
      </c>
      <c r="J6" s="47">
        <v>17.244</v>
      </c>
    </row>
    <row r="7" spans="1:10" x14ac:dyDescent="0.3">
      <c r="A7" s="5"/>
      <c r="B7" s="50"/>
      <c r="C7" s="51"/>
      <c r="D7" s="52"/>
      <c r="E7" s="53"/>
      <c r="F7" s="42"/>
      <c r="G7" s="47"/>
      <c r="H7" s="47"/>
      <c r="I7" s="47"/>
      <c r="J7" s="47"/>
    </row>
    <row r="8" spans="1:10" ht="15" thickBot="1" x14ac:dyDescent="0.35">
      <c r="A8" s="6"/>
      <c r="B8" s="54"/>
      <c r="C8" s="54"/>
      <c r="D8" s="55"/>
      <c r="E8" s="56"/>
      <c r="F8" s="57"/>
      <c r="G8" s="56"/>
      <c r="H8" s="56"/>
      <c r="I8" s="56"/>
      <c r="J8" s="58"/>
    </row>
    <row r="9" spans="1:10" x14ac:dyDescent="0.3">
      <c r="A9" s="3" t="s">
        <v>13</v>
      </c>
      <c r="B9" s="59" t="s">
        <v>19</v>
      </c>
      <c r="C9" s="51" t="str">
        <f>"12/6"</f>
        <v>12/6</v>
      </c>
      <c r="D9" s="52" t="s">
        <v>51</v>
      </c>
      <c r="E9" s="53">
        <v>150</v>
      </c>
      <c r="F9" s="42">
        <v>25</v>
      </c>
      <c r="G9" s="47">
        <v>67.62</v>
      </c>
      <c r="H9" s="47">
        <v>0.6</v>
      </c>
      <c r="I9" s="47">
        <v>0.6</v>
      </c>
      <c r="J9" s="47">
        <v>14.7</v>
      </c>
    </row>
    <row r="10" spans="1:10" x14ac:dyDescent="0.3">
      <c r="A10" s="5"/>
      <c r="B10" s="50"/>
      <c r="C10" s="50"/>
      <c r="D10" s="60"/>
      <c r="E10" s="61"/>
      <c r="F10" s="42"/>
      <c r="G10" s="61"/>
      <c r="H10" s="61"/>
      <c r="I10" s="61"/>
      <c r="J10" s="62"/>
    </row>
    <row r="11" spans="1:10" ht="15" thickBot="1" x14ac:dyDescent="0.35">
      <c r="A11" s="6"/>
      <c r="B11" s="54"/>
      <c r="C11" s="54"/>
      <c r="D11" s="55"/>
      <c r="E11" s="56"/>
      <c r="F11" s="57"/>
      <c r="G11" s="56"/>
      <c r="H11" s="56"/>
      <c r="I11" s="56"/>
      <c r="J11" s="58"/>
    </row>
    <row r="12" spans="1:10" x14ac:dyDescent="0.3">
      <c r="A12" s="5" t="s">
        <v>14</v>
      </c>
      <c r="B12" s="63" t="s">
        <v>15</v>
      </c>
      <c r="C12" s="51" t="str">
        <f>"10/5"</f>
        <v>10/5</v>
      </c>
      <c r="D12" s="65" t="s">
        <v>58</v>
      </c>
      <c r="E12" s="53">
        <v>60</v>
      </c>
      <c r="F12" s="41">
        <v>4.2300000000000004</v>
      </c>
      <c r="G12" s="47">
        <v>14.609</v>
      </c>
      <c r="H12" s="47">
        <v>0.65700000000000003</v>
      </c>
      <c r="I12" s="47">
        <v>0.11899999999999999</v>
      </c>
      <c r="J12" s="47">
        <v>2.2690000000000001</v>
      </c>
    </row>
    <row r="13" spans="1:10" x14ac:dyDescent="0.3">
      <c r="A13" s="5"/>
      <c r="B13" s="48" t="s">
        <v>16</v>
      </c>
      <c r="C13" s="51" t="str">
        <f>"3/9"</f>
        <v>3/9</v>
      </c>
      <c r="D13" s="84" t="s">
        <v>88</v>
      </c>
      <c r="E13" s="53">
        <v>200</v>
      </c>
      <c r="F13" s="42">
        <v>4.6900000000000004</v>
      </c>
      <c r="G13" s="47">
        <v>99.272000000000006</v>
      </c>
      <c r="H13" s="47">
        <v>2.2639999999999998</v>
      </c>
      <c r="I13" s="47">
        <v>2.2879999999999998</v>
      </c>
      <c r="J13" s="47">
        <v>17.408000000000001</v>
      </c>
    </row>
    <row r="14" spans="1:10" x14ac:dyDescent="0.3">
      <c r="A14" s="5"/>
      <c r="B14" s="48" t="s">
        <v>18</v>
      </c>
      <c r="C14" s="64" t="str">
        <f>"7/4"</f>
        <v>7/4</v>
      </c>
      <c r="D14" s="85" t="s">
        <v>89</v>
      </c>
      <c r="E14" s="53">
        <v>150</v>
      </c>
      <c r="F14" s="42">
        <v>7.7</v>
      </c>
      <c r="G14" s="47">
        <v>249.136</v>
      </c>
      <c r="H14" s="47">
        <v>4.5350000000000001</v>
      </c>
      <c r="I14" s="47">
        <v>4.3559999999999999</v>
      </c>
      <c r="J14" s="47">
        <v>32.789000000000001</v>
      </c>
    </row>
    <row r="15" spans="1:10" x14ac:dyDescent="0.3">
      <c r="A15" s="5"/>
      <c r="B15" s="1" t="s">
        <v>98</v>
      </c>
      <c r="C15" s="64" t="str">
        <f>"13/8"</f>
        <v>13/8</v>
      </c>
      <c r="D15" s="82" t="s">
        <v>82</v>
      </c>
      <c r="E15" s="53">
        <v>90</v>
      </c>
      <c r="F15" s="42">
        <v>49.03</v>
      </c>
      <c r="G15" s="47">
        <v>257.94</v>
      </c>
      <c r="H15" s="47">
        <v>20.106999999999999</v>
      </c>
      <c r="I15" s="47">
        <v>19.600000000000001</v>
      </c>
      <c r="J15" s="47">
        <v>0.37</v>
      </c>
    </row>
    <row r="16" spans="1:10" x14ac:dyDescent="0.3">
      <c r="A16" s="5"/>
      <c r="B16" s="1" t="s">
        <v>69</v>
      </c>
      <c r="C16" s="64" t="str">
        <f>"1/16"</f>
        <v>1/16</v>
      </c>
      <c r="D16" s="71" t="s">
        <v>50</v>
      </c>
      <c r="E16" s="53">
        <v>200</v>
      </c>
      <c r="F16" s="42">
        <v>6.37</v>
      </c>
      <c r="G16" s="47">
        <v>106.848</v>
      </c>
      <c r="H16" s="47">
        <v>0</v>
      </c>
      <c r="I16" s="47">
        <v>0</v>
      </c>
      <c r="J16" s="47">
        <v>0</v>
      </c>
    </row>
    <row r="17" spans="1:10" x14ac:dyDescent="0.3">
      <c r="A17" s="5"/>
      <c r="B17" s="48" t="s">
        <v>23</v>
      </c>
      <c r="C17" s="51"/>
      <c r="D17" s="52" t="s">
        <v>54</v>
      </c>
      <c r="E17" s="53">
        <v>36</v>
      </c>
      <c r="F17" s="42">
        <v>1.8</v>
      </c>
      <c r="G17" s="47">
        <v>84.96</v>
      </c>
      <c r="H17" s="47">
        <v>2.7719999999999998</v>
      </c>
      <c r="I17" s="47">
        <v>0.36</v>
      </c>
      <c r="J17" s="47">
        <v>17.244</v>
      </c>
    </row>
    <row r="18" spans="1:10" x14ac:dyDescent="0.3">
      <c r="A18" s="5"/>
      <c r="B18" s="48" t="s">
        <v>20</v>
      </c>
      <c r="C18" s="51"/>
      <c r="D18" s="52" t="s">
        <v>63</v>
      </c>
      <c r="E18" s="53">
        <v>36</v>
      </c>
      <c r="F18" s="42">
        <v>1.73</v>
      </c>
      <c r="G18" s="47">
        <v>77.760000000000005</v>
      </c>
      <c r="H18" s="47">
        <v>2.52</v>
      </c>
      <c r="I18" s="47">
        <v>0.39600000000000002</v>
      </c>
      <c r="J18" s="47">
        <v>16.667999999999999</v>
      </c>
    </row>
    <row r="19" spans="1:10" x14ac:dyDescent="0.3">
      <c r="A19" s="5"/>
      <c r="B19" s="24"/>
      <c r="C19" s="77"/>
      <c r="D19" s="78"/>
      <c r="E19" s="79"/>
      <c r="F19" s="72"/>
      <c r="G19" s="79"/>
      <c r="H19" s="79"/>
      <c r="I19" s="79"/>
      <c r="J19" s="80"/>
    </row>
    <row r="20" spans="1:10" ht="15" thickBot="1" x14ac:dyDescent="0.35">
      <c r="A20" s="6"/>
      <c r="B20" s="7"/>
      <c r="C20" s="7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7" tint="0.79998168889431442"/>
  </sheetPr>
  <dimension ref="A1:J20"/>
  <sheetViews>
    <sheetView showGridLines="0" showRowColHeaders="0" workbookViewId="0">
      <selection activeCell="C7" sqref="C7: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9" t="s">
        <v>26</v>
      </c>
      <c r="C1" s="90"/>
      <c r="D1" s="91"/>
      <c r="E1" t="s">
        <v>21</v>
      </c>
      <c r="F1" s="19"/>
      <c r="I1" t="s">
        <v>1</v>
      </c>
      <c r="J1" s="18">
        <v>44453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3" t="s">
        <v>11</v>
      </c>
      <c r="C4" s="64" t="str">
        <f>"17/5"</f>
        <v>17/5</v>
      </c>
      <c r="D4" s="52" t="s">
        <v>56</v>
      </c>
      <c r="E4" s="53">
        <v>150</v>
      </c>
      <c r="F4" s="46">
        <v>35.46</v>
      </c>
      <c r="G4" s="47">
        <v>358.83</v>
      </c>
      <c r="H4" s="47">
        <v>21.837</v>
      </c>
      <c r="I4" s="47">
        <v>15.914</v>
      </c>
      <c r="J4" s="47">
        <v>33.122</v>
      </c>
    </row>
    <row r="5" spans="1:10" x14ac:dyDescent="0.3">
      <c r="A5" s="5"/>
      <c r="B5" s="48"/>
      <c r="C5" s="83">
        <v>15</v>
      </c>
      <c r="D5" s="52" t="s">
        <v>90</v>
      </c>
      <c r="E5" s="53">
        <v>20</v>
      </c>
      <c r="F5" s="42">
        <v>2.0699999999999998</v>
      </c>
      <c r="G5" s="47">
        <v>55.2</v>
      </c>
      <c r="H5" s="47">
        <v>0.1</v>
      </c>
      <c r="I5" s="47">
        <v>0</v>
      </c>
      <c r="J5" s="47">
        <v>14.32</v>
      </c>
    </row>
    <row r="6" spans="1:10" x14ac:dyDescent="0.3">
      <c r="A6" s="5"/>
      <c r="B6" s="1" t="s">
        <v>69</v>
      </c>
      <c r="C6" s="51" t="str">
        <f>"11/10"</f>
        <v>11/10</v>
      </c>
      <c r="D6" s="52" t="s">
        <v>45</v>
      </c>
      <c r="E6" s="53">
        <v>200</v>
      </c>
      <c r="F6" s="42">
        <v>2.98</v>
      </c>
      <c r="G6" s="47">
        <v>72.7</v>
      </c>
      <c r="H6" s="47">
        <v>0.08</v>
      </c>
      <c r="I6" s="47">
        <v>1.2999999999999999E-2</v>
      </c>
      <c r="J6" s="47">
        <v>9.23</v>
      </c>
    </row>
    <row r="7" spans="1:10" x14ac:dyDescent="0.3">
      <c r="A7" s="5"/>
      <c r="B7" s="50"/>
      <c r="C7" s="51"/>
      <c r="D7" s="52"/>
      <c r="E7" s="53"/>
      <c r="F7" s="42"/>
      <c r="G7" s="47"/>
      <c r="H7" s="47"/>
      <c r="I7" s="47"/>
      <c r="J7" s="47"/>
    </row>
    <row r="8" spans="1:10" ht="15" thickBot="1" x14ac:dyDescent="0.35">
      <c r="A8" s="6"/>
      <c r="B8" s="54"/>
      <c r="C8" s="54"/>
      <c r="D8" s="55"/>
      <c r="E8" s="56"/>
      <c r="F8" s="57"/>
      <c r="G8" s="56"/>
      <c r="H8" s="56"/>
      <c r="I8" s="56"/>
      <c r="J8" s="58"/>
    </row>
    <row r="9" spans="1:10" x14ac:dyDescent="0.3">
      <c r="A9" s="3" t="s">
        <v>13</v>
      </c>
      <c r="B9" s="59" t="s">
        <v>19</v>
      </c>
      <c r="C9" s="51" t="str">
        <f>"12/6"</f>
        <v>12/6</v>
      </c>
      <c r="D9" s="52" t="s">
        <v>51</v>
      </c>
      <c r="E9" s="53">
        <v>150</v>
      </c>
      <c r="F9" s="42">
        <v>25</v>
      </c>
      <c r="G9" s="47">
        <v>67.62</v>
      </c>
      <c r="H9" s="47">
        <v>0.6</v>
      </c>
      <c r="I9" s="47">
        <v>0.6</v>
      </c>
      <c r="J9" s="47">
        <v>14.7</v>
      </c>
    </row>
    <row r="10" spans="1:10" x14ac:dyDescent="0.3">
      <c r="A10" s="5"/>
      <c r="B10" s="50"/>
      <c r="C10" s="50"/>
      <c r="D10" s="60"/>
      <c r="E10" s="61"/>
      <c r="F10" s="42"/>
      <c r="G10" s="61"/>
      <c r="H10" s="61"/>
      <c r="I10" s="61"/>
      <c r="J10" s="62"/>
    </row>
    <row r="11" spans="1:10" ht="15" thickBot="1" x14ac:dyDescent="0.35">
      <c r="A11" s="6"/>
      <c r="B11" s="54"/>
      <c r="C11" s="54"/>
      <c r="D11" s="55"/>
      <c r="E11" s="56"/>
      <c r="F11" s="57"/>
      <c r="G11" s="56"/>
      <c r="H11" s="56"/>
      <c r="I11" s="56"/>
      <c r="J11" s="58"/>
    </row>
    <row r="12" spans="1:10" x14ac:dyDescent="0.3">
      <c r="A12" s="5" t="s">
        <v>14</v>
      </c>
      <c r="B12" s="63" t="s">
        <v>15</v>
      </c>
      <c r="C12" s="51" t="str">
        <f>"10/2"</f>
        <v>10/2</v>
      </c>
      <c r="D12" s="52" t="s">
        <v>47</v>
      </c>
      <c r="E12" s="53">
        <v>60</v>
      </c>
      <c r="F12" s="41">
        <v>3.66</v>
      </c>
      <c r="G12" s="47">
        <v>7.56</v>
      </c>
      <c r="H12" s="47">
        <v>0.45100000000000001</v>
      </c>
      <c r="I12" s="47">
        <v>5.2999999999999999E-2</v>
      </c>
      <c r="J12" s="47">
        <v>1.911</v>
      </c>
    </row>
    <row r="13" spans="1:10" x14ac:dyDescent="0.3">
      <c r="A13" s="5"/>
      <c r="B13" s="48" t="s">
        <v>16</v>
      </c>
      <c r="C13" s="51" t="str">
        <f>"14/2"</f>
        <v>14/2</v>
      </c>
      <c r="D13" s="52" t="s">
        <v>91</v>
      </c>
      <c r="E13" s="53">
        <v>200</v>
      </c>
      <c r="F13" s="42">
        <v>7.42</v>
      </c>
      <c r="G13" s="47">
        <v>157.68899999999999</v>
      </c>
      <c r="H13" s="47">
        <v>1.552</v>
      </c>
      <c r="I13" s="47">
        <v>5.2439999999999998</v>
      </c>
      <c r="J13" s="47">
        <v>9.8000000000000007</v>
      </c>
    </row>
    <row r="14" spans="1:10" x14ac:dyDescent="0.3">
      <c r="A14" s="5"/>
      <c r="B14" s="48" t="s">
        <v>17</v>
      </c>
      <c r="C14" s="64" t="str">
        <f>"4/7"</f>
        <v>4/7</v>
      </c>
      <c r="D14" s="65" t="s">
        <v>92</v>
      </c>
      <c r="E14" s="53">
        <v>90</v>
      </c>
      <c r="F14" s="87">
        <v>35.6</v>
      </c>
      <c r="G14" s="47">
        <v>99.269000000000005</v>
      </c>
      <c r="H14" s="47">
        <v>8.7200000000000006</v>
      </c>
      <c r="I14" s="47">
        <v>4.7</v>
      </c>
      <c r="J14" s="47">
        <v>4.4509999999999996</v>
      </c>
    </row>
    <row r="15" spans="1:10" x14ac:dyDescent="0.3">
      <c r="A15" s="5"/>
      <c r="B15" s="48" t="s">
        <v>18</v>
      </c>
      <c r="C15" s="64" t="str">
        <f>"3/3"</f>
        <v>3/3</v>
      </c>
      <c r="D15" s="52" t="s">
        <v>62</v>
      </c>
      <c r="E15" s="53">
        <v>150</v>
      </c>
      <c r="F15" s="42">
        <v>7.96</v>
      </c>
      <c r="G15" s="47">
        <v>132.714</v>
      </c>
      <c r="H15" s="47">
        <v>3.0830000000000002</v>
      </c>
      <c r="I15" s="47">
        <v>4.2210000000000001</v>
      </c>
      <c r="J15" s="47">
        <v>22.335999999999999</v>
      </c>
    </row>
    <row r="16" spans="1:10" x14ac:dyDescent="0.3">
      <c r="A16" s="5"/>
      <c r="B16" s="1" t="s">
        <v>69</v>
      </c>
      <c r="C16" s="64" t="str">
        <f>"25/4"</f>
        <v>25/4</v>
      </c>
      <c r="D16" s="52" t="s">
        <v>68</v>
      </c>
      <c r="E16" s="53">
        <v>200</v>
      </c>
      <c r="F16" s="42">
        <v>5.94</v>
      </c>
      <c r="G16" s="47">
        <v>151.28100000000001</v>
      </c>
      <c r="H16" s="47">
        <v>0.15</v>
      </c>
      <c r="I16" s="47">
        <v>0.14099999999999999</v>
      </c>
      <c r="J16" s="47">
        <v>17.844999999999999</v>
      </c>
    </row>
    <row r="17" spans="1:10" x14ac:dyDescent="0.3">
      <c r="A17" s="5"/>
      <c r="B17" s="48" t="s">
        <v>23</v>
      </c>
      <c r="C17" s="51"/>
      <c r="D17" s="52" t="s">
        <v>54</v>
      </c>
      <c r="E17" s="53">
        <v>36</v>
      </c>
      <c r="F17" s="42">
        <v>1.8</v>
      </c>
      <c r="G17" s="47">
        <v>84.96</v>
      </c>
      <c r="H17" s="47">
        <v>2.7719999999999998</v>
      </c>
      <c r="I17" s="47">
        <v>0.36</v>
      </c>
      <c r="J17" s="47">
        <v>17.244</v>
      </c>
    </row>
    <row r="18" spans="1:10" x14ac:dyDescent="0.3">
      <c r="A18" s="5"/>
      <c r="B18" s="48" t="s">
        <v>20</v>
      </c>
      <c r="C18" s="51"/>
      <c r="D18" s="52" t="s">
        <v>63</v>
      </c>
      <c r="E18" s="53">
        <v>36</v>
      </c>
      <c r="F18" s="42">
        <v>1.73</v>
      </c>
      <c r="G18" s="47">
        <v>77.760000000000005</v>
      </c>
      <c r="H18" s="47">
        <v>2.52</v>
      </c>
      <c r="I18" s="47">
        <v>0.39600000000000002</v>
      </c>
      <c r="J18" s="47">
        <v>16.667999999999999</v>
      </c>
    </row>
    <row r="19" spans="1:10" x14ac:dyDescent="0.3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 x14ac:dyDescent="0.35">
      <c r="A20" s="6"/>
      <c r="B20" s="7"/>
      <c r="C20" s="7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theme="7" tint="0.79998168889431442"/>
  </sheetPr>
  <dimension ref="A1:J20"/>
  <sheetViews>
    <sheetView showGridLines="0" showRowColHeaders="0" workbookViewId="0">
      <selection activeCell="D7" sqref="D7: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9" t="s">
        <v>26</v>
      </c>
      <c r="C1" s="90"/>
      <c r="D1" s="91"/>
      <c r="E1" t="s">
        <v>21</v>
      </c>
      <c r="F1" s="19"/>
      <c r="I1" t="s">
        <v>1</v>
      </c>
      <c r="J1" s="18">
        <v>44454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3" t="s">
        <v>11</v>
      </c>
      <c r="C4" s="64" t="str">
        <f>"6/4"</f>
        <v>6/4</v>
      </c>
      <c r="D4" s="52" t="s">
        <v>93</v>
      </c>
      <c r="E4" s="53">
        <v>200</v>
      </c>
      <c r="F4" s="46">
        <v>8.7100000000000009</v>
      </c>
      <c r="G4" s="47">
        <v>249.74799999999999</v>
      </c>
      <c r="H4" s="47">
        <v>7.383</v>
      </c>
      <c r="I4" s="47">
        <v>7.8630000000000004</v>
      </c>
      <c r="J4" s="47">
        <v>29.47</v>
      </c>
    </row>
    <row r="5" spans="1:10" x14ac:dyDescent="0.3">
      <c r="A5" s="5"/>
      <c r="B5" s="48" t="s">
        <v>12</v>
      </c>
      <c r="C5" s="51" t="str">
        <f>"14/10"</f>
        <v>14/10</v>
      </c>
      <c r="D5" s="52" t="s">
        <v>71</v>
      </c>
      <c r="E5" s="53">
        <v>200</v>
      </c>
      <c r="F5" s="42">
        <v>6.82</v>
      </c>
      <c r="G5" s="47">
        <v>161.577</v>
      </c>
      <c r="H5" s="47">
        <v>3.8679999999999999</v>
      </c>
      <c r="I5" s="47">
        <v>3.476</v>
      </c>
      <c r="J5" s="47">
        <v>15.64</v>
      </c>
    </row>
    <row r="6" spans="1:10" x14ac:dyDescent="0.3">
      <c r="A6" s="5"/>
      <c r="B6" s="48" t="s">
        <v>22</v>
      </c>
      <c r="C6" s="51"/>
      <c r="D6" s="52" t="s">
        <v>54</v>
      </c>
      <c r="E6" s="53">
        <v>36</v>
      </c>
      <c r="F6" s="42">
        <v>1.8</v>
      </c>
      <c r="G6" s="47">
        <v>84.96</v>
      </c>
      <c r="H6" s="47">
        <v>2.7719999999999998</v>
      </c>
      <c r="I6" s="47">
        <v>0.36</v>
      </c>
      <c r="J6" s="47">
        <v>17.244</v>
      </c>
    </row>
    <row r="7" spans="1:10" x14ac:dyDescent="0.3">
      <c r="A7" s="5"/>
      <c r="B7" s="50"/>
      <c r="C7" s="51"/>
      <c r="D7" s="52"/>
      <c r="E7" s="53"/>
      <c r="F7" s="42"/>
      <c r="G7" s="47"/>
      <c r="H7" s="47"/>
      <c r="I7" s="47"/>
      <c r="J7" s="47"/>
    </row>
    <row r="8" spans="1:10" ht="15" thickBot="1" x14ac:dyDescent="0.35">
      <c r="A8" s="6"/>
      <c r="B8" s="54"/>
      <c r="C8" s="54"/>
      <c r="D8" s="55"/>
      <c r="E8" s="56"/>
      <c r="F8" s="57"/>
      <c r="G8" s="56"/>
      <c r="H8" s="56"/>
      <c r="I8" s="56"/>
      <c r="J8" s="58"/>
    </row>
    <row r="9" spans="1:10" x14ac:dyDescent="0.3">
      <c r="A9" s="3" t="s">
        <v>13</v>
      </c>
      <c r="B9" s="59" t="s">
        <v>19</v>
      </c>
      <c r="C9" s="51" t="str">
        <f>"12/6"</f>
        <v>12/6</v>
      </c>
      <c r="D9" s="52" t="s">
        <v>51</v>
      </c>
      <c r="E9" s="53">
        <v>150</v>
      </c>
      <c r="F9" s="42">
        <v>25</v>
      </c>
      <c r="G9" s="47">
        <v>67.62</v>
      </c>
      <c r="H9" s="47">
        <v>0.6</v>
      </c>
      <c r="I9" s="47">
        <v>0.6</v>
      </c>
      <c r="J9" s="47">
        <v>14.7</v>
      </c>
    </row>
    <row r="10" spans="1:10" x14ac:dyDescent="0.3">
      <c r="A10" s="5"/>
      <c r="B10" s="50"/>
      <c r="C10" s="50"/>
      <c r="D10" s="60"/>
      <c r="E10" s="61"/>
      <c r="F10" s="42"/>
      <c r="G10" s="61"/>
      <c r="H10" s="61"/>
      <c r="I10" s="61"/>
      <c r="J10" s="62"/>
    </row>
    <row r="11" spans="1:10" ht="15" thickBot="1" x14ac:dyDescent="0.35">
      <c r="A11" s="6"/>
      <c r="B11" s="54"/>
      <c r="C11" s="54"/>
      <c r="D11" s="55"/>
      <c r="E11" s="56"/>
      <c r="F11" s="57"/>
      <c r="G11" s="56"/>
      <c r="H11" s="56"/>
      <c r="I11" s="56"/>
      <c r="J11" s="58"/>
    </row>
    <row r="12" spans="1:10" x14ac:dyDescent="0.3">
      <c r="A12" s="5" t="s">
        <v>14</v>
      </c>
      <c r="B12" s="63" t="s">
        <v>15</v>
      </c>
      <c r="C12" s="51" t="str">
        <f>"1/6"</f>
        <v>1/6</v>
      </c>
      <c r="D12" s="65" t="s">
        <v>72</v>
      </c>
      <c r="E12" s="53">
        <v>60</v>
      </c>
      <c r="F12" s="41">
        <v>17.190000000000001</v>
      </c>
      <c r="G12" s="47">
        <v>24.3</v>
      </c>
      <c r="H12" s="47">
        <v>1.2410000000000001</v>
      </c>
      <c r="I12" s="47">
        <v>0.21099999999999999</v>
      </c>
      <c r="J12" s="47">
        <v>6.3879999999999999</v>
      </c>
    </row>
    <row r="13" spans="1:10" x14ac:dyDescent="0.3">
      <c r="A13" s="5"/>
      <c r="B13" s="48" t="s">
        <v>16</v>
      </c>
      <c r="C13" s="51" t="str">
        <f>"17/2"</f>
        <v>17/2</v>
      </c>
      <c r="D13" s="52" t="s">
        <v>94</v>
      </c>
      <c r="E13" s="53">
        <v>200</v>
      </c>
      <c r="F13" s="42">
        <v>4.43</v>
      </c>
      <c r="G13" s="47">
        <v>188.76599999999999</v>
      </c>
      <c r="H13" s="47">
        <v>4.266</v>
      </c>
      <c r="I13" s="47">
        <v>5.2729999999999997</v>
      </c>
      <c r="J13" s="47">
        <v>15.87</v>
      </c>
    </row>
    <row r="14" spans="1:10" x14ac:dyDescent="0.3">
      <c r="A14" s="5"/>
      <c r="B14" s="48" t="s">
        <v>97</v>
      </c>
      <c r="C14" s="64" t="str">
        <f>"8/3"</f>
        <v>8/3</v>
      </c>
      <c r="D14" s="85" t="s">
        <v>95</v>
      </c>
      <c r="E14" s="53">
        <v>150</v>
      </c>
      <c r="F14" s="87">
        <v>9.36</v>
      </c>
      <c r="G14" s="47">
        <v>111.699</v>
      </c>
      <c r="H14" s="47">
        <v>3.496</v>
      </c>
      <c r="I14" s="47">
        <v>2.8519999999999999</v>
      </c>
      <c r="J14" s="47">
        <v>13.56</v>
      </c>
    </row>
    <row r="15" spans="1:10" x14ac:dyDescent="0.3">
      <c r="A15" s="5"/>
      <c r="B15" s="48" t="s">
        <v>17</v>
      </c>
      <c r="C15" s="64" t="str">
        <f>"14/8"</f>
        <v>14/8</v>
      </c>
      <c r="D15" s="86" t="s">
        <v>96</v>
      </c>
      <c r="E15" s="53">
        <v>90</v>
      </c>
      <c r="F15" s="42">
        <v>33.67</v>
      </c>
      <c r="G15" s="47">
        <v>197.23500000000001</v>
      </c>
      <c r="H15" s="47">
        <v>12.8</v>
      </c>
      <c r="I15" s="47">
        <v>12.481999999999999</v>
      </c>
      <c r="J15" s="47">
        <v>5.8129999999999997</v>
      </c>
    </row>
    <row r="16" spans="1:10" x14ac:dyDescent="0.3">
      <c r="A16" s="5"/>
      <c r="B16" s="48" t="s">
        <v>69</v>
      </c>
      <c r="C16" s="64" t="str">
        <f>"16/10"</f>
        <v>16/10</v>
      </c>
      <c r="D16" s="52" t="s">
        <v>53</v>
      </c>
      <c r="E16" s="53">
        <v>200</v>
      </c>
      <c r="F16" s="42">
        <v>17</v>
      </c>
      <c r="G16" s="47">
        <v>92</v>
      </c>
      <c r="H16" s="47">
        <v>1</v>
      </c>
      <c r="I16" s="47">
        <v>0.2</v>
      </c>
      <c r="J16" s="47">
        <v>20.6</v>
      </c>
    </row>
    <row r="17" spans="1:10" x14ac:dyDescent="0.3">
      <c r="A17" s="5"/>
      <c r="B17" s="48" t="s">
        <v>23</v>
      </c>
      <c r="C17" s="51"/>
      <c r="D17" s="52" t="s">
        <v>54</v>
      </c>
      <c r="E17" s="53">
        <v>36</v>
      </c>
      <c r="F17" s="42">
        <v>1.8</v>
      </c>
      <c r="G17" s="47">
        <v>84.96</v>
      </c>
      <c r="H17" s="47">
        <v>2.7719999999999998</v>
      </c>
      <c r="I17" s="47">
        <v>0.36</v>
      </c>
      <c r="J17" s="47">
        <v>17.244</v>
      </c>
    </row>
    <row r="18" spans="1:10" x14ac:dyDescent="0.3">
      <c r="A18" s="5"/>
      <c r="B18" s="48" t="s">
        <v>20</v>
      </c>
      <c r="C18" s="51"/>
      <c r="D18" s="52" t="s">
        <v>63</v>
      </c>
      <c r="E18" s="53">
        <v>36</v>
      </c>
      <c r="F18" s="42">
        <v>1.73</v>
      </c>
      <c r="G18" s="47">
        <v>77.760000000000005</v>
      </c>
      <c r="H18" s="47">
        <v>2.52</v>
      </c>
      <c r="I18" s="47">
        <v>0.39600000000000002</v>
      </c>
      <c r="J18" s="47">
        <v>16.667999999999999</v>
      </c>
    </row>
    <row r="19" spans="1:10" x14ac:dyDescent="0.3">
      <c r="A19" s="5"/>
      <c r="B19" s="77"/>
      <c r="C19" s="77"/>
      <c r="D19" s="78"/>
      <c r="E19" s="79"/>
      <c r="F19" s="72"/>
      <c r="G19" s="79"/>
      <c r="H19" s="79"/>
      <c r="I19" s="79"/>
      <c r="J19" s="80"/>
    </row>
    <row r="20" spans="1:10" ht="15" thickBot="1" x14ac:dyDescent="0.35">
      <c r="A20" s="6"/>
      <c r="B20" s="7"/>
      <c r="C20" s="7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7" tint="0.79998168889431442"/>
  </sheetPr>
  <dimension ref="A1:J20"/>
  <sheetViews>
    <sheetView showGridLines="0" showRowColHeaders="0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9" t="s">
        <v>26</v>
      </c>
      <c r="C1" s="90"/>
      <c r="D1" s="91"/>
      <c r="E1" t="s">
        <v>21</v>
      </c>
      <c r="F1" s="19"/>
      <c r="I1" t="s">
        <v>1</v>
      </c>
      <c r="J1" s="18">
        <v>44460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4" t="str">
        <f>"15/4"</f>
        <v>15/4</v>
      </c>
      <c r="D4" s="45" t="s">
        <v>64</v>
      </c>
      <c r="E4" s="40">
        <v>200</v>
      </c>
      <c r="F4" s="46">
        <v>7.4</v>
      </c>
      <c r="G4" s="47">
        <v>245.66399999999999</v>
      </c>
      <c r="H4" s="47">
        <v>6.5350000000000001</v>
      </c>
      <c r="I4" s="47">
        <v>5.9660000000000002</v>
      </c>
      <c r="J4" s="47">
        <v>32.543999999999997</v>
      </c>
    </row>
    <row r="5" spans="1:10" x14ac:dyDescent="0.3">
      <c r="A5" s="5"/>
      <c r="B5" s="1" t="s">
        <v>12</v>
      </c>
      <c r="C5" s="49" t="str">
        <f>"11/10"</f>
        <v>11/10</v>
      </c>
      <c r="D5" s="45" t="s">
        <v>45</v>
      </c>
      <c r="E5" s="40">
        <v>200</v>
      </c>
      <c r="F5" s="42">
        <v>2.0699999999999998</v>
      </c>
      <c r="G5" s="47">
        <v>72.7</v>
      </c>
      <c r="H5" s="47">
        <v>0.08</v>
      </c>
      <c r="I5" s="47">
        <v>1.2999999999999999E-2</v>
      </c>
      <c r="J5" s="47">
        <v>9.23</v>
      </c>
    </row>
    <row r="6" spans="1:10" x14ac:dyDescent="0.3">
      <c r="A6" s="5"/>
      <c r="B6" s="1" t="s">
        <v>22</v>
      </c>
      <c r="C6" s="49"/>
      <c r="D6" s="45" t="s">
        <v>54</v>
      </c>
      <c r="E6" s="40">
        <v>36</v>
      </c>
      <c r="F6" s="42">
        <v>1.8</v>
      </c>
      <c r="G6" s="47">
        <v>84.96</v>
      </c>
      <c r="H6" s="47">
        <v>2.7719999999999998</v>
      </c>
      <c r="I6" s="47">
        <v>0.36</v>
      </c>
      <c r="J6" s="47">
        <v>17.244</v>
      </c>
    </row>
    <row r="7" spans="1:10" x14ac:dyDescent="0.3">
      <c r="A7" s="5"/>
      <c r="B7" s="2"/>
      <c r="C7" s="49"/>
      <c r="D7" s="45"/>
      <c r="E7" s="40"/>
      <c r="F7" s="42"/>
      <c r="G7" s="14"/>
      <c r="H7" s="14"/>
      <c r="I7" s="14"/>
      <c r="J7" s="15"/>
    </row>
    <row r="8" spans="1:10" ht="15" thickBot="1" x14ac:dyDescent="0.35">
      <c r="A8" s="6"/>
      <c r="B8" s="7"/>
      <c r="C8" s="7"/>
      <c r="D8" s="30"/>
      <c r="E8" s="16"/>
      <c r="F8" s="22"/>
      <c r="G8" s="16"/>
      <c r="H8" s="16"/>
      <c r="I8" s="16"/>
      <c r="J8" s="17"/>
    </row>
    <row r="9" spans="1:10" x14ac:dyDescent="0.3">
      <c r="A9" s="3" t="s">
        <v>13</v>
      </c>
      <c r="B9" s="9" t="s">
        <v>19</v>
      </c>
      <c r="C9" s="51" t="str">
        <f>"12/6"</f>
        <v>12/6</v>
      </c>
      <c r="D9" s="52" t="s">
        <v>51</v>
      </c>
      <c r="E9" s="53">
        <v>141</v>
      </c>
      <c r="F9" s="46">
        <v>21.14</v>
      </c>
      <c r="G9" s="47">
        <v>67.62</v>
      </c>
      <c r="H9" s="47">
        <v>0.6</v>
      </c>
      <c r="I9" s="47">
        <v>0.6</v>
      </c>
      <c r="J9" s="47">
        <v>14.7</v>
      </c>
    </row>
    <row r="10" spans="1:10" x14ac:dyDescent="0.3">
      <c r="A10" s="5"/>
      <c r="B10" s="2"/>
      <c r="C10" s="2"/>
      <c r="D10" s="29"/>
      <c r="E10" s="14"/>
      <c r="F10" s="21"/>
      <c r="G10" s="14"/>
      <c r="H10" s="14"/>
      <c r="I10" s="14"/>
      <c r="J10" s="15"/>
    </row>
    <row r="11" spans="1:10" ht="15" thickBot="1" x14ac:dyDescent="0.35">
      <c r="A11" s="6"/>
      <c r="B11" s="7"/>
      <c r="C11" s="7"/>
      <c r="D11" s="30"/>
      <c r="E11" s="16"/>
      <c r="F11" s="22"/>
      <c r="G11" s="16"/>
      <c r="H11" s="16"/>
      <c r="I11" s="16"/>
      <c r="J11" s="17"/>
    </row>
    <row r="12" spans="1:10" x14ac:dyDescent="0.3">
      <c r="A12" s="5" t="s">
        <v>14</v>
      </c>
      <c r="B12" s="63" t="s">
        <v>15</v>
      </c>
      <c r="C12" s="51" t="str">
        <f>"10/2"</f>
        <v>10/2</v>
      </c>
      <c r="D12" s="52" t="s">
        <v>47</v>
      </c>
      <c r="E12" s="53">
        <v>60</v>
      </c>
      <c r="F12" s="41">
        <v>3.06</v>
      </c>
      <c r="G12" s="47">
        <v>7.56</v>
      </c>
      <c r="H12" s="47">
        <v>0.45100000000000001</v>
      </c>
      <c r="I12" s="47">
        <v>5.2999999999999999E-2</v>
      </c>
      <c r="J12" s="47">
        <v>1.911</v>
      </c>
    </row>
    <row r="13" spans="1:10" x14ac:dyDescent="0.3">
      <c r="A13" s="5"/>
      <c r="B13" s="48" t="s">
        <v>16</v>
      </c>
      <c r="C13" s="51" t="str">
        <f>"10/2"</f>
        <v>10/2</v>
      </c>
      <c r="D13" s="52" t="s">
        <v>65</v>
      </c>
      <c r="E13" s="53">
        <v>200</v>
      </c>
      <c r="F13" s="42">
        <v>8.06</v>
      </c>
      <c r="G13" s="47">
        <v>157.66200000000001</v>
      </c>
      <c r="H13" s="47">
        <v>1.8140000000000001</v>
      </c>
      <c r="I13" s="47">
        <v>4.4329999999999998</v>
      </c>
      <c r="J13" s="47">
        <v>12.568</v>
      </c>
    </row>
    <row r="14" spans="1:10" x14ac:dyDescent="0.3">
      <c r="A14" s="5"/>
      <c r="B14" s="48" t="s">
        <v>17</v>
      </c>
      <c r="C14" s="64" t="str">
        <f>"21/8"</f>
        <v>21/8</v>
      </c>
      <c r="D14" s="85" t="s">
        <v>66</v>
      </c>
      <c r="E14" s="53">
        <v>90</v>
      </c>
      <c r="F14" s="42">
        <v>25.92</v>
      </c>
      <c r="G14" s="47">
        <v>166.63800000000001</v>
      </c>
      <c r="H14" s="47">
        <v>9.9710000000000001</v>
      </c>
      <c r="I14" s="47">
        <v>10.236000000000001</v>
      </c>
      <c r="J14" s="47">
        <v>8.5109999999999992</v>
      </c>
    </row>
    <row r="15" spans="1:10" x14ac:dyDescent="0.3">
      <c r="A15" s="5"/>
      <c r="B15" s="48" t="s">
        <v>18</v>
      </c>
      <c r="C15" s="64" t="str">
        <f>"43/3"</f>
        <v>43/3</v>
      </c>
      <c r="D15" s="84" t="s">
        <v>67</v>
      </c>
      <c r="E15" s="53">
        <v>150</v>
      </c>
      <c r="F15" s="42">
        <v>4.96</v>
      </c>
      <c r="G15" s="47">
        <v>184.887</v>
      </c>
      <c r="H15" s="47">
        <v>5.3109999999999999</v>
      </c>
      <c r="I15" s="47">
        <v>3.7730000000000001</v>
      </c>
      <c r="J15" s="47">
        <v>34.124000000000002</v>
      </c>
    </row>
    <row r="16" spans="1:10" x14ac:dyDescent="0.3">
      <c r="A16" s="5"/>
      <c r="B16" s="1" t="s">
        <v>69</v>
      </c>
      <c r="C16" s="51" t="str">
        <f>"25/4"</f>
        <v>25/4</v>
      </c>
      <c r="D16" s="52" t="s">
        <v>68</v>
      </c>
      <c r="E16" s="53">
        <v>200</v>
      </c>
      <c r="F16" s="42">
        <v>8.31</v>
      </c>
      <c r="G16" s="47">
        <v>151.28100000000001</v>
      </c>
      <c r="H16" s="47">
        <v>0.15</v>
      </c>
      <c r="I16" s="47">
        <v>0.14099999999999999</v>
      </c>
      <c r="J16" s="47">
        <v>17.844999999999999</v>
      </c>
    </row>
    <row r="17" spans="1:10" x14ac:dyDescent="0.3">
      <c r="A17" s="5"/>
      <c r="B17" s="48" t="s">
        <v>23</v>
      </c>
      <c r="C17" s="51"/>
      <c r="D17" s="52" t="s">
        <v>54</v>
      </c>
      <c r="E17" s="53">
        <v>36</v>
      </c>
      <c r="F17" s="42">
        <v>1.8</v>
      </c>
      <c r="G17" s="47">
        <v>84.96</v>
      </c>
      <c r="H17" s="47">
        <v>2.7719999999999998</v>
      </c>
      <c r="I17" s="47">
        <v>0.36</v>
      </c>
      <c r="J17" s="47">
        <v>17.244</v>
      </c>
    </row>
    <row r="18" spans="1:10" x14ac:dyDescent="0.3">
      <c r="A18" s="5"/>
      <c r="B18" s="48" t="s">
        <v>20</v>
      </c>
      <c r="C18" s="51"/>
      <c r="D18" s="52" t="s">
        <v>63</v>
      </c>
      <c r="E18" s="53">
        <v>36</v>
      </c>
      <c r="F18" s="42">
        <v>1.73</v>
      </c>
      <c r="G18" s="47">
        <v>77.760000000000005</v>
      </c>
      <c r="H18" s="47">
        <v>2.52</v>
      </c>
      <c r="I18" s="47">
        <v>0.39600000000000002</v>
      </c>
      <c r="J18" s="47">
        <v>16.667999999999999</v>
      </c>
    </row>
    <row r="19" spans="1:10" x14ac:dyDescent="0.3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 x14ac:dyDescent="0.35">
      <c r="A20" s="6"/>
      <c r="B20" s="7"/>
      <c r="C20" s="7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7" tint="0.79998168889431442"/>
  </sheetPr>
  <dimension ref="A1:J20"/>
  <sheetViews>
    <sheetView showGridLines="0" showRowColHeaders="0" workbookViewId="0">
      <selection activeCell="D6" sqref="D6: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9" t="s">
        <v>26</v>
      </c>
      <c r="C1" s="90"/>
      <c r="D1" s="91"/>
      <c r="E1" t="s">
        <v>21</v>
      </c>
      <c r="F1" s="19"/>
      <c r="I1" t="s">
        <v>1</v>
      </c>
      <c r="J1" s="18">
        <v>44461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64" t="str">
        <f>"21/2"</f>
        <v>21/2</v>
      </c>
      <c r="D4" s="52" t="s">
        <v>70</v>
      </c>
      <c r="E4" s="53">
        <v>200</v>
      </c>
      <c r="F4" s="46">
        <v>5.45</v>
      </c>
      <c r="G4" s="47">
        <v>141.99299999999999</v>
      </c>
      <c r="H4" s="47">
        <v>3.4369999999999998</v>
      </c>
      <c r="I4" s="47">
        <v>3.6659999999999999</v>
      </c>
      <c r="J4" s="47">
        <v>12.369</v>
      </c>
    </row>
    <row r="5" spans="1:10" x14ac:dyDescent="0.3">
      <c r="A5" s="5"/>
      <c r="B5" s="1" t="s">
        <v>12</v>
      </c>
      <c r="C5" s="51" t="str">
        <f>"14/10"</f>
        <v>14/10</v>
      </c>
      <c r="D5" s="52" t="s">
        <v>71</v>
      </c>
      <c r="E5" s="53">
        <v>200</v>
      </c>
      <c r="F5" s="42">
        <v>6.82</v>
      </c>
      <c r="G5" s="47">
        <v>161.577</v>
      </c>
      <c r="H5" s="47">
        <v>3.8679999999999999</v>
      </c>
      <c r="I5" s="47">
        <v>3.476</v>
      </c>
      <c r="J5" s="47">
        <v>15.64</v>
      </c>
    </row>
    <row r="6" spans="1:10" x14ac:dyDescent="0.3">
      <c r="A6" s="5"/>
      <c r="B6" s="1" t="s">
        <v>22</v>
      </c>
      <c r="C6" s="51"/>
      <c r="D6" s="52" t="s">
        <v>54</v>
      </c>
      <c r="E6" s="53">
        <v>36</v>
      </c>
      <c r="F6" s="42">
        <v>1.8</v>
      </c>
      <c r="G6" s="47">
        <v>84.96</v>
      </c>
      <c r="H6" s="47">
        <v>2.7719999999999998</v>
      </c>
      <c r="I6" s="47">
        <v>0.36</v>
      </c>
      <c r="J6" s="47">
        <v>17.244</v>
      </c>
    </row>
    <row r="7" spans="1:10" x14ac:dyDescent="0.3">
      <c r="A7" s="5"/>
      <c r="B7" s="2"/>
      <c r="C7" s="50"/>
      <c r="D7" s="60"/>
      <c r="E7" s="61"/>
      <c r="F7" s="42"/>
      <c r="G7" s="61"/>
      <c r="H7" s="61"/>
      <c r="I7" s="61"/>
      <c r="J7" s="62"/>
    </row>
    <row r="8" spans="1:10" ht="15" thickBot="1" x14ac:dyDescent="0.35">
      <c r="A8" s="6"/>
      <c r="B8" s="7"/>
      <c r="C8" s="54"/>
      <c r="D8" s="55"/>
      <c r="E8" s="56"/>
      <c r="F8" s="57"/>
      <c r="G8" s="56"/>
      <c r="H8" s="56"/>
      <c r="I8" s="56"/>
      <c r="J8" s="58"/>
    </row>
    <row r="9" spans="1:10" x14ac:dyDescent="0.3">
      <c r="A9" s="3" t="s">
        <v>13</v>
      </c>
      <c r="B9" s="9" t="s">
        <v>19</v>
      </c>
      <c r="C9" s="51" t="str">
        <f>"12/6"</f>
        <v>12/6</v>
      </c>
      <c r="D9" s="52" t="s">
        <v>51</v>
      </c>
      <c r="E9" s="53">
        <v>162</v>
      </c>
      <c r="F9" s="46">
        <v>29.13</v>
      </c>
      <c r="G9" s="47">
        <v>67.62</v>
      </c>
      <c r="H9" s="47">
        <v>0.6</v>
      </c>
      <c r="I9" s="47">
        <v>0.6</v>
      </c>
      <c r="J9" s="47">
        <v>14.7</v>
      </c>
    </row>
    <row r="10" spans="1:10" x14ac:dyDescent="0.3">
      <c r="A10" s="5"/>
      <c r="B10" s="2"/>
      <c r="C10" s="50"/>
      <c r="D10" s="60"/>
      <c r="E10" s="61"/>
      <c r="F10" s="42"/>
      <c r="G10" s="61"/>
      <c r="H10" s="61"/>
      <c r="I10" s="61"/>
      <c r="J10" s="62"/>
    </row>
    <row r="11" spans="1:10" ht="15" thickBot="1" x14ac:dyDescent="0.35">
      <c r="A11" s="6"/>
      <c r="B11" s="7"/>
      <c r="C11" s="7"/>
      <c r="D11" s="30"/>
      <c r="E11" s="16"/>
      <c r="F11" s="22"/>
      <c r="G11" s="16"/>
      <c r="H11" s="16"/>
      <c r="I11" s="16"/>
      <c r="J11" s="17"/>
    </row>
    <row r="12" spans="1:10" x14ac:dyDescent="0.3">
      <c r="A12" s="5" t="s">
        <v>14</v>
      </c>
      <c r="B12" s="8" t="s">
        <v>15</v>
      </c>
      <c r="C12" s="51" t="str">
        <f>"1/6"</f>
        <v>1/6</v>
      </c>
      <c r="D12" s="65" t="s">
        <v>72</v>
      </c>
      <c r="E12" s="53">
        <v>60</v>
      </c>
      <c r="F12" s="23">
        <v>17.190000000000001</v>
      </c>
      <c r="G12" s="47">
        <v>24.3</v>
      </c>
      <c r="H12" s="47">
        <v>1.2410000000000001</v>
      </c>
      <c r="I12" s="47">
        <v>0.21099999999999999</v>
      </c>
      <c r="J12" s="47">
        <v>6.3879999999999999</v>
      </c>
    </row>
    <row r="13" spans="1:10" x14ac:dyDescent="0.3">
      <c r="A13" s="5"/>
      <c r="B13" s="1" t="s">
        <v>16</v>
      </c>
      <c r="C13" s="51" t="str">
        <f>"6/2"</f>
        <v>6/2</v>
      </c>
      <c r="D13" s="52" t="s">
        <v>48</v>
      </c>
      <c r="E13" s="53">
        <v>200</v>
      </c>
      <c r="F13" s="21">
        <v>5.35</v>
      </c>
      <c r="G13" s="47">
        <v>128.59200000000001</v>
      </c>
      <c r="H13" s="47">
        <v>1.4910000000000001</v>
      </c>
      <c r="I13" s="47">
        <v>2.5430000000000001</v>
      </c>
      <c r="J13" s="47">
        <v>6.02</v>
      </c>
    </row>
    <row r="14" spans="1:10" ht="27.6" x14ac:dyDescent="0.3">
      <c r="A14" s="5"/>
      <c r="B14" s="1" t="s">
        <v>17</v>
      </c>
      <c r="C14" s="64" t="str">
        <f>"37/8"</f>
        <v>37/8</v>
      </c>
      <c r="D14" s="88" t="s">
        <v>73</v>
      </c>
      <c r="E14" s="53">
        <v>200</v>
      </c>
      <c r="F14" s="21">
        <v>36.35</v>
      </c>
      <c r="G14" s="47">
        <v>299.23200000000003</v>
      </c>
      <c r="H14" s="47">
        <v>15.366</v>
      </c>
      <c r="I14" s="47">
        <v>14.05</v>
      </c>
      <c r="J14" s="47">
        <v>30.776</v>
      </c>
    </row>
    <row r="15" spans="1:10" x14ac:dyDescent="0.3">
      <c r="A15" s="5"/>
      <c r="B15" s="1" t="s">
        <v>69</v>
      </c>
      <c r="C15" s="51" t="str">
        <f>"5/8"</f>
        <v>5/8</v>
      </c>
      <c r="D15" s="52" t="s">
        <v>74</v>
      </c>
      <c r="E15" s="53">
        <v>200</v>
      </c>
      <c r="F15" s="21">
        <v>2.57</v>
      </c>
      <c r="G15" s="47">
        <v>174.321</v>
      </c>
      <c r="H15" s="47">
        <v>0.312</v>
      </c>
      <c r="I15" s="47">
        <v>1.2999999999999999E-2</v>
      </c>
      <c r="J15" s="47">
        <v>19.277999999999999</v>
      </c>
    </row>
    <row r="16" spans="1:10" x14ac:dyDescent="0.3">
      <c r="A16" s="5"/>
      <c r="B16" s="1" t="s">
        <v>23</v>
      </c>
      <c r="C16" s="51"/>
      <c r="D16" s="52" t="s">
        <v>54</v>
      </c>
      <c r="E16" s="53">
        <v>36</v>
      </c>
      <c r="F16" s="21">
        <v>1.8</v>
      </c>
      <c r="G16" s="47">
        <v>84.96</v>
      </c>
      <c r="H16" s="47">
        <v>2.7719999999999998</v>
      </c>
      <c r="I16" s="47">
        <v>0.36</v>
      </c>
      <c r="J16" s="47">
        <v>17.244</v>
      </c>
    </row>
    <row r="17" spans="1:10" x14ac:dyDescent="0.3">
      <c r="A17" s="5"/>
      <c r="B17" s="1" t="s">
        <v>20</v>
      </c>
      <c r="C17" s="51"/>
      <c r="D17" s="52" t="s">
        <v>63</v>
      </c>
      <c r="E17" s="53">
        <v>36</v>
      </c>
      <c r="F17" s="21">
        <v>1.73</v>
      </c>
      <c r="G17" s="47">
        <v>77.760000000000005</v>
      </c>
      <c r="H17" s="47">
        <v>2.52</v>
      </c>
      <c r="I17" s="47">
        <v>0.39600000000000002</v>
      </c>
      <c r="J17" s="47">
        <v>16.667999999999999</v>
      </c>
    </row>
    <row r="18" spans="1:10" x14ac:dyDescent="0.3">
      <c r="A18" s="5"/>
      <c r="B18" s="1"/>
      <c r="C18" s="2"/>
      <c r="D18" s="29"/>
      <c r="E18" s="14"/>
      <c r="F18" s="21"/>
      <c r="G18" s="14"/>
      <c r="H18" s="14"/>
      <c r="I18" s="14"/>
      <c r="J18" s="15"/>
    </row>
    <row r="19" spans="1:10" x14ac:dyDescent="0.3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 x14ac:dyDescent="0.35">
      <c r="A20" s="6"/>
      <c r="B20" s="7"/>
      <c r="C20" s="7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9" t="s">
        <v>26</v>
      </c>
      <c r="C1" s="90"/>
      <c r="D1" s="91"/>
      <c r="E1" t="s">
        <v>21</v>
      </c>
      <c r="F1" s="19"/>
      <c r="I1" t="s">
        <v>1</v>
      </c>
      <c r="J1" s="18">
        <v>44462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64" t="str">
        <f>"2/6"</f>
        <v>2/6</v>
      </c>
      <c r="D4" s="52" t="s">
        <v>75</v>
      </c>
      <c r="E4" s="53">
        <v>150</v>
      </c>
      <c r="F4" s="46">
        <v>23.65</v>
      </c>
      <c r="G4" s="47">
        <v>248.16399999999999</v>
      </c>
      <c r="H4" s="47">
        <v>14.638</v>
      </c>
      <c r="I4" s="47">
        <v>19.722999999999999</v>
      </c>
      <c r="J4" s="47">
        <v>2.6139999999999999</v>
      </c>
    </row>
    <row r="5" spans="1:10" x14ac:dyDescent="0.3">
      <c r="A5" s="5"/>
      <c r="B5" s="1" t="s">
        <v>12</v>
      </c>
      <c r="C5" s="51" t="str">
        <f>"12/10"</f>
        <v>12/10</v>
      </c>
      <c r="D5" s="52" t="s">
        <v>76</v>
      </c>
      <c r="E5" s="53">
        <v>200</v>
      </c>
      <c r="F5" s="42">
        <v>3.04</v>
      </c>
      <c r="G5" s="47">
        <v>133.506</v>
      </c>
      <c r="H5" s="47">
        <v>1.401</v>
      </c>
      <c r="I5" s="47">
        <v>1.417</v>
      </c>
      <c r="J5" s="47">
        <v>11.23</v>
      </c>
    </row>
    <row r="6" spans="1:10" x14ac:dyDescent="0.3">
      <c r="A6" s="5"/>
      <c r="B6" s="1" t="s">
        <v>22</v>
      </c>
      <c r="C6" s="50"/>
      <c r="D6" s="52" t="s">
        <v>54</v>
      </c>
      <c r="E6" s="53">
        <v>36</v>
      </c>
      <c r="F6" s="42">
        <v>1.8</v>
      </c>
      <c r="G6" s="47">
        <v>84.96</v>
      </c>
      <c r="H6" s="47">
        <v>2.7719999999999998</v>
      </c>
      <c r="I6" s="47">
        <v>0.36</v>
      </c>
      <c r="J6" s="47">
        <v>17.244</v>
      </c>
    </row>
    <row r="7" spans="1:10" x14ac:dyDescent="0.3">
      <c r="A7" s="5"/>
      <c r="B7" s="2"/>
      <c r="C7" s="50"/>
      <c r="D7" s="60"/>
      <c r="E7" s="61"/>
      <c r="F7" s="42"/>
      <c r="G7" s="61"/>
      <c r="H7" s="61"/>
      <c r="I7" s="61"/>
      <c r="J7" s="62"/>
    </row>
    <row r="8" spans="1:10" ht="15" thickBot="1" x14ac:dyDescent="0.35">
      <c r="A8" s="6"/>
      <c r="B8" s="7"/>
      <c r="C8" s="54"/>
      <c r="D8" s="55"/>
      <c r="E8" s="56"/>
      <c r="F8" s="57"/>
      <c r="G8" s="56"/>
      <c r="H8" s="56"/>
      <c r="I8" s="56"/>
      <c r="J8" s="58"/>
    </row>
    <row r="9" spans="1:10" x14ac:dyDescent="0.3">
      <c r="A9" s="3" t="s">
        <v>13</v>
      </c>
      <c r="B9" s="9" t="s">
        <v>19</v>
      </c>
      <c r="C9" s="51" t="str">
        <f>"12/6"</f>
        <v>12/6</v>
      </c>
      <c r="D9" s="52" t="s">
        <v>51</v>
      </c>
      <c r="E9" s="53">
        <v>150</v>
      </c>
      <c r="F9" s="46">
        <v>25</v>
      </c>
      <c r="G9" s="47">
        <v>67.62</v>
      </c>
      <c r="H9" s="47">
        <v>0.6</v>
      </c>
      <c r="I9" s="47">
        <v>0.6</v>
      </c>
      <c r="J9" s="47">
        <v>14.7</v>
      </c>
    </row>
    <row r="10" spans="1:10" x14ac:dyDescent="0.3">
      <c r="A10" s="5"/>
      <c r="B10" s="2"/>
      <c r="C10" s="50"/>
      <c r="D10" s="60"/>
      <c r="E10" s="61"/>
      <c r="F10" s="42"/>
      <c r="G10" s="61"/>
      <c r="H10" s="61"/>
      <c r="I10" s="61"/>
      <c r="J10" s="62"/>
    </row>
    <row r="11" spans="1:10" ht="15" thickBot="1" x14ac:dyDescent="0.35">
      <c r="A11" s="6"/>
      <c r="B11" s="7"/>
      <c r="C11" s="54"/>
      <c r="D11" s="55"/>
      <c r="E11" s="56"/>
      <c r="F11" s="57"/>
      <c r="G11" s="56"/>
      <c r="H11" s="56"/>
      <c r="I11" s="56"/>
      <c r="J11" s="58"/>
    </row>
    <row r="12" spans="1:10" x14ac:dyDescent="0.3">
      <c r="A12" s="5" t="s">
        <v>14</v>
      </c>
      <c r="B12" s="8" t="s">
        <v>15</v>
      </c>
      <c r="C12" s="51" t="str">
        <f>"10/5"</f>
        <v>10/5</v>
      </c>
      <c r="D12" s="65" t="s">
        <v>58</v>
      </c>
      <c r="E12" s="53">
        <v>60</v>
      </c>
      <c r="F12" s="41">
        <v>4.2300000000000004</v>
      </c>
      <c r="G12" s="47">
        <v>14.609</v>
      </c>
      <c r="H12" s="47">
        <v>0.65700000000000003</v>
      </c>
      <c r="I12" s="47">
        <v>0.11899999999999999</v>
      </c>
      <c r="J12" s="47">
        <v>2.2690000000000001</v>
      </c>
    </row>
    <row r="13" spans="1:10" x14ac:dyDescent="0.3">
      <c r="A13" s="5"/>
      <c r="B13" s="1" t="s">
        <v>16</v>
      </c>
      <c r="C13" s="51" t="str">
        <f>"3/7"</f>
        <v>3/7</v>
      </c>
      <c r="D13" s="52" t="s">
        <v>77</v>
      </c>
      <c r="E13" s="53">
        <v>200</v>
      </c>
      <c r="F13" s="42">
        <v>3.98</v>
      </c>
      <c r="G13" s="47">
        <v>98.375</v>
      </c>
      <c r="H13" s="47">
        <v>2.5099999999999998</v>
      </c>
      <c r="I13" s="47">
        <v>3.54</v>
      </c>
      <c r="J13" s="47">
        <v>13.112</v>
      </c>
    </row>
    <row r="14" spans="1:10" x14ac:dyDescent="0.3">
      <c r="A14" s="5"/>
      <c r="B14" s="1" t="s">
        <v>17</v>
      </c>
      <c r="C14" s="64" t="str">
        <f>"4/9"</f>
        <v>4/9</v>
      </c>
      <c r="D14" s="82" t="s">
        <v>78</v>
      </c>
      <c r="E14" s="53">
        <v>200</v>
      </c>
      <c r="F14" s="42">
        <v>39.1</v>
      </c>
      <c r="G14" s="47">
        <v>409.774</v>
      </c>
      <c r="H14" s="47">
        <v>19.138000000000002</v>
      </c>
      <c r="I14" s="47">
        <v>17.45</v>
      </c>
      <c r="J14" s="47">
        <v>34.880000000000003</v>
      </c>
    </row>
    <row r="15" spans="1:10" x14ac:dyDescent="0.3">
      <c r="A15" s="5"/>
      <c r="B15" s="1" t="s">
        <v>38</v>
      </c>
      <c r="C15" s="51" t="str">
        <f>"16/10"</f>
        <v>16/10</v>
      </c>
      <c r="D15" s="52" t="s">
        <v>53</v>
      </c>
      <c r="E15" s="53">
        <v>200</v>
      </c>
      <c r="F15" s="42">
        <v>17</v>
      </c>
      <c r="G15" s="47">
        <v>92</v>
      </c>
      <c r="H15" s="47">
        <v>1</v>
      </c>
      <c r="I15" s="47">
        <v>0.2</v>
      </c>
      <c r="J15" s="47">
        <v>20.6</v>
      </c>
    </row>
    <row r="16" spans="1:10" x14ac:dyDescent="0.3">
      <c r="A16" s="5"/>
      <c r="B16" s="1" t="s">
        <v>23</v>
      </c>
      <c r="C16" s="51"/>
      <c r="D16" s="52" t="s">
        <v>54</v>
      </c>
      <c r="E16" s="53">
        <v>36</v>
      </c>
      <c r="F16" s="42">
        <v>1.8</v>
      </c>
      <c r="G16" s="47">
        <v>84.96</v>
      </c>
      <c r="H16" s="47">
        <v>2.7719999999999998</v>
      </c>
      <c r="I16" s="47">
        <v>0.36</v>
      </c>
      <c r="J16" s="47">
        <v>17.244</v>
      </c>
    </row>
    <row r="17" spans="1:10" x14ac:dyDescent="0.3">
      <c r="A17" s="5"/>
      <c r="B17" s="1" t="s">
        <v>20</v>
      </c>
      <c r="C17" s="51"/>
      <c r="D17" s="52" t="s">
        <v>63</v>
      </c>
      <c r="E17" s="53">
        <v>36</v>
      </c>
      <c r="F17" s="42">
        <v>1.73</v>
      </c>
      <c r="G17" s="47">
        <v>77.760000000000005</v>
      </c>
      <c r="H17" s="47">
        <v>2.52</v>
      </c>
      <c r="I17" s="47">
        <v>0.39600000000000002</v>
      </c>
      <c r="J17" s="47">
        <v>16.667999999999999</v>
      </c>
    </row>
    <row r="18" spans="1:10" x14ac:dyDescent="0.3">
      <c r="A18" s="5"/>
      <c r="B18" s="1"/>
      <c r="C18" s="50"/>
      <c r="D18" s="60"/>
      <c r="E18" s="61"/>
      <c r="F18" s="42"/>
      <c r="G18" s="61"/>
      <c r="H18" s="61"/>
      <c r="I18" s="61"/>
      <c r="J18" s="62"/>
    </row>
    <row r="19" spans="1:10" x14ac:dyDescent="0.3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 x14ac:dyDescent="0.35">
      <c r="A20" s="6"/>
      <c r="B20" s="7"/>
      <c r="C20" s="7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0"/>
  <sheetViews>
    <sheetView showGridLines="0" showRowColHeaders="0" workbookViewId="0">
      <selection activeCell="E10" sqref="E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9" t="s">
        <v>26</v>
      </c>
      <c r="C1" s="90"/>
      <c r="D1" s="91"/>
      <c r="E1" t="s">
        <v>21</v>
      </c>
      <c r="F1" s="19"/>
      <c r="I1" t="s">
        <v>1</v>
      </c>
      <c r="J1" s="18">
        <v>44442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3" t="s">
        <v>11</v>
      </c>
      <c r="C4" s="44" t="str">
        <f>"6/5"</f>
        <v>6/5</v>
      </c>
      <c r="D4" s="45" t="s">
        <v>43</v>
      </c>
      <c r="E4" s="40">
        <v>150</v>
      </c>
      <c r="F4" s="46">
        <v>34.270000000000003</v>
      </c>
      <c r="G4" s="47">
        <v>355.077</v>
      </c>
      <c r="H4" s="47">
        <v>25.69</v>
      </c>
      <c r="I4" s="47">
        <v>14.177</v>
      </c>
      <c r="J4" s="47">
        <v>31.181000000000001</v>
      </c>
    </row>
    <row r="5" spans="1:10" x14ac:dyDescent="0.3">
      <c r="A5" s="5"/>
      <c r="B5" s="48" t="s">
        <v>46</v>
      </c>
      <c r="C5" s="44">
        <v>15</v>
      </c>
      <c r="D5" s="45" t="s">
        <v>84</v>
      </c>
      <c r="E5" s="40">
        <v>20</v>
      </c>
      <c r="F5" s="42">
        <v>2.98</v>
      </c>
      <c r="G5" s="47">
        <v>55.2</v>
      </c>
      <c r="H5" s="47">
        <v>0.1</v>
      </c>
      <c r="I5" s="47">
        <v>0</v>
      </c>
      <c r="J5" s="47">
        <v>14.32</v>
      </c>
    </row>
    <row r="6" spans="1:10" x14ac:dyDescent="0.3">
      <c r="A6" s="5"/>
      <c r="B6" s="48" t="s">
        <v>12</v>
      </c>
      <c r="C6" s="49" t="str">
        <f>"11/10"</f>
        <v>11/10</v>
      </c>
      <c r="D6" s="45" t="s">
        <v>45</v>
      </c>
      <c r="E6" s="40">
        <v>200</v>
      </c>
      <c r="F6" s="42">
        <v>2.0699999999999998</v>
      </c>
      <c r="G6" s="47">
        <v>72.7</v>
      </c>
      <c r="H6" s="47">
        <v>0.08</v>
      </c>
      <c r="I6" s="47">
        <v>1.2999999999999999E-2</v>
      </c>
      <c r="J6" s="47">
        <v>9.23</v>
      </c>
    </row>
    <row r="7" spans="1:10" x14ac:dyDescent="0.3">
      <c r="A7" s="5"/>
      <c r="B7" s="50"/>
      <c r="C7" s="1"/>
      <c r="D7" s="1"/>
      <c r="E7" s="1"/>
      <c r="F7" s="1"/>
      <c r="G7" s="1"/>
      <c r="H7" s="1"/>
      <c r="I7" s="1"/>
      <c r="J7" s="1"/>
    </row>
    <row r="8" spans="1:10" ht="15" thickBot="1" x14ac:dyDescent="0.35">
      <c r="A8" s="6"/>
      <c r="B8" s="54"/>
      <c r="C8" s="54"/>
      <c r="D8" s="55"/>
      <c r="E8" s="56"/>
      <c r="F8" s="57"/>
      <c r="G8" s="56"/>
      <c r="H8" s="56"/>
      <c r="I8" s="56"/>
      <c r="J8" s="58"/>
    </row>
    <row r="9" spans="1:10" x14ac:dyDescent="0.3">
      <c r="A9" s="3" t="s">
        <v>13</v>
      </c>
      <c r="B9" s="59" t="s">
        <v>19</v>
      </c>
      <c r="C9" s="51" t="str">
        <f>"12/6"</f>
        <v>12/6</v>
      </c>
      <c r="D9" s="52" t="s">
        <v>51</v>
      </c>
      <c r="E9" s="53">
        <v>110</v>
      </c>
      <c r="F9" s="42">
        <v>19.8</v>
      </c>
      <c r="G9" s="47">
        <v>67.62</v>
      </c>
      <c r="H9" s="47">
        <v>0.6</v>
      </c>
      <c r="I9" s="47">
        <v>0.6</v>
      </c>
      <c r="J9" s="47">
        <v>14.7</v>
      </c>
    </row>
    <row r="10" spans="1:10" x14ac:dyDescent="0.3">
      <c r="A10" s="5"/>
      <c r="B10" s="50"/>
      <c r="C10" s="50"/>
      <c r="D10" s="60"/>
      <c r="E10" s="61"/>
      <c r="F10" s="42"/>
      <c r="G10" s="61"/>
      <c r="H10" s="61"/>
      <c r="I10" s="61"/>
      <c r="J10" s="62"/>
    </row>
    <row r="11" spans="1:10" ht="15" thickBot="1" x14ac:dyDescent="0.35">
      <c r="A11" s="6"/>
      <c r="B11" s="54"/>
      <c r="C11" s="54"/>
      <c r="D11" s="55"/>
      <c r="E11" s="56"/>
      <c r="F11" s="57"/>
      <c r="G11" s="56"/>
      <c r="H11" s="56"/>
      <c r="I11" s="56"/>
      <c r="J11" s="58"/>
    </row>
    <row r="12" spans="1:10" x14ac:dyDescent="0.3">
      <c r="A12" s="5" t="s">
        <v>14</v>
      </c>
      <c r="B12" s="63" t="s">
        <v>15</v>
      </c>
      <c r="C12" s="51" t="str">
        <f>"10/2"</f>
        <v>10/2</v>
      </c>
      <c r="D12" s="52" t="s">
        <v>47</v>
      </c>
      <c r="E12" s="53">
        <v>60</v>
      </c>
      <c r="F12" s="41">
        <v>3.66</v>
      </c>
      <c r="G12" s="47">
        <v>7.56</v>
      </c>
      <c r="H12" s="47">
        <v>0.45100000000000001</v>
      </c>
      <c r="I12" s="47">
        <v>5.2999999999999999E-2</v>
      </c>
      <c r="J12" s="47">
        <v>1.911</v>
      </c>
    </row>
    <row r="13" spans="1:10" x14ac:dyDescent="0.3">
      <c r="A13" s="5"/>
      <c r="B13" s="48" t="s">
        <v>16</v>
      </c>
      <c r="C13" s="51" t="str">
        <f>"6/2"</f>
        <v>6/2</v>
      </c>
      <c r="D13" s="52" t="s">
        <v>48</v>
      </c>
      <c r="E13" s="53">
        <v>200</v>
      </c>
      <c r="F13" s="42">
        <v>5.2</v>
      </c>
      <c r="G13" s="47">
        <v>128.59200000000001</v>
      </c>
      <c r="H13" s="47">
        <v>1.4910000000000001</v>
      </c>
      <c r="I13" s="47">
        <v>2.5430000000000001</v>
      </c>
      <c r="J13" s="47">
        <v>6.02</v>
      </c>
    </row>
    <row r="14" spans="1:10" x14ac:dyDescent="0.3">
      <c r="A14" s="5"/>
      <c r="B14" s="48" t="s">
        <v>17</v>
      </c>
      <c r="C14" s="64" t="str">
        <f>"3/9"</f>
        <v>3/9</v>
      </c>
      <c r="D14" s="65" t="s">
        <v>49</v>
      </c>
      <c r="E14" s="53">
        <v>200</v>
      </c>
      <c r="F14" s="42">
        <v>44.93</v>
      </c>
      <c r="G14" s="47">
        <v>453.024</v>
      </c>
      <c r="H14" s="47">
        <v>19.756</v>
      </c>
      <c r="I14" s="47">
        <v>21.81</v>
      </c>
      <c r="J14" s="47">
        <v>21.326000000000001</v>
      </c>
    </row>
    <row r="15" spans="1:10" x14ac:dyDescent="0.3">
      <c r="A15" s="5"/>
      <c r="B15" s="48" t="s">
        <v>12</v>
      </c>
      <c r="C15" s="51" t="str">
        <f>"1/16"</f>
        <v>1/16</v>
      </c>
      <c r="D15" s="52" t="s">
        <v>50</v>
      </c>
      <c r="E15" s="53">
        <v>200</v>
      </c>
      <c r="F15" s="42">
        <v>6.37</v>
      </c>
      <c r="G15" s="47">
        <v>106.848</v>
      </c>
      <c r="H15" s="47">
        <v>0</v>
      </c>
      <c r="I15" s="47">
        <v>0</v>
      </c>
      <c r="J15" s="47">
        <v>0</v>
      </c>
    </row>
    <row r="16" spans="1:10" x14ac:dyDescent="0.3">
      <c r="A16" s="5"/>
      <c r="B16" s="48"/>
      <c r="C16" s="50"/>
      <c r="D16" s="60"/>
      <c r="E16" s="61"/>
      <c r="F16" s="42"/>
      <c r="G16" s="61"/>
      <c r="H16" s="61"/>
      <c r="I16" s="61"/>
      <c r="J16" s="62"/>
    </row>
    <row r="17" spans="1:10" x14ac:dyDescent="0.3">
      <c r="A17" s="5"/>
      <c r="B17" s="1"/>
      <c r="C17" s="2"/>
      <c r="D17" s="29"/>
      <c r="E17" s="14"/>
      <c r="F17" s="21"/>
      <c r="G17" s="14"/>
      <c r="H17" s="14"/>
      <c r="I17" s="14"/>
      <c r="J17" s="15"/>
    </row>
    <row r="18" spans="1:10" x14ac:dyDescent="0.3">
      <c r="A18" s="5"/>
      <c r="B18" s="1"/>
      <c r="C18" s="2"/>
      <c r="D18" s="29"/>
      <c r="E18" s="14"/>
      <c r="F18" s="21"/>
      <c r="G18" s="14"/>
      <c r="H18" s="14"/>
      <c r="I18" s="14"/>
      <c r="J18" s="15"/>
    </row>
    <row r="19" spans="1:10" x14ac:dyDescent="0.3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 x14ac:dyDescent="0.35">
      <c r="A20" s="6"/>
      <c r="B20" s="7"/>
      <c r="C20" s="7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0"/>
  <sheetViews>
    <sheetView showGridLines="0" showRowColHeaders="0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9" t="s">
        <v>26</v>
      </c>
      <c r="C1" s="90"/>
      <c r="D1" s="91"/>
      <c r="E1" t="s">
        <v>21</v>
      </c>
      <c r="F1" s="19"/>
      <c r="I1" t="s">
        <v>1</v>
      </c>
      <c r="J1" s="18">
        <v>44443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63" t="s">
        <v>17</v>
      </c>
      <c r="C4" s="44" t="str">
        <f>"4/8"</f>
        <v>4/8</v>
      </c>
      <c r="D4" s="66" t="s">
        <v>52</v>
      </c>
      <c r="E4" s="40">
        <v>200</v>
      </c>
      <c r="F4" s="41">
        <v>34.35</v>
      </c>
      <c r="G4" s="47">
        <v>392.94</v>
      </c>
      <c r="H4" s="47">
        <v>14.798999999999999</v>
      </c>
      <c r="I4" s="47">
        <v>16.509</v>
      </c>
      <c r="J4" s="47">
        <v>36.712000000000003</v>
      </c>
    </row>
    <row r="5" spans="1:10" x14ac:dyDescent="0.3">
      <c r="A5" s="5"/>
      <c r="B5" s="48" t="s">
        <v>38</v>
      </c>
      <c r="C5" s="83" t="s">
        <v>85</v>
      </c>
      <c r="D5" s="52" t="s">
        <v>86</v>
      </c>
      <c r="E5" s="53">
        <v>200</v>
      </c>
      <c r="F5" s="42">
        <v>2.4900000000000002</v>
      </c>
      <c r="G5" s="47">
        <v>174.321</v>
      </c>
      <c r="H5" s="47">
        <v>0.312</v>
      </c>
      <c r="I5" s="47">
        <v>1.2999999999999999E-2</v>
      </c>
      <c r="J5" s="47">
        <v>19.28</v>
      </c>
    </row>
    <row r="6" spans="1:10" x14ac:dyDescent="0.3">
      <c r="A6" s="5"/>
      <c r="B6" s="48" t="s">
        <v>55</v>
      </c>
      <c r="C6" s="49"/>
      <c r="D6" s="45" t="s">
        <v>54</v>
      </c>
      <c r="E6" s="40">
        <v>36</v>
      </c>
      <c r="F6" s="42">
        <v>1.8</v>
      </c>
      <c r="G6" s="47">
        <v>84.96</v>
      </c>
      <c r="H6" s="47">
        <v>2.7719999999999998</v>
      </c>
      <c r="I6" s="47">
        <v>0.36</v>
      </c>
      <c r="J6" s="47">
        <v>17.244</v>
      </c>
    </row>
    <row r="7" spans="1:10" x14ac:dyDescent="0.3">
      <c r="A7" s="5"/>
      <c r="B7" s="2"/>
      <c r="C7" s="2"/>
      <c r="D7" s="29"/>
      <c r="E7" s="14"/>
      <c r="F7" s="21"/>
      <c r="G7" s="14"/>
      <c r="H7" s="14"/>
      <c r="I7" s="14"/>
      <c r="J7" s="15"/>
    </row>
    <row r="8" spans="1:10" ht="15" thickBot="1" x14ac:dyDescent="0.35">
      <c r="A8" s="6"/>
      <c r="B8" s="7"/>
      <c r="C8" s="7"/>
      <c r="D8" s="30"/>
      <c r="E8" s="16"/>
      <c r="F8" s="22"/>
      <c r="G8" s="16"/>
      <c r="H8" s="16"/>
      <c r="I8" s="16"/>
      <c r="J8" s="17"/>
    </row>
    <row r="9" spans="1:10" x14ac:dyDescent="0.3">
      <c r="A9" s="3" t="s">
        <v>13</v>
      </c>
      <c r="B9" s="9" t="s">
        <v>19</v>
      </c>
      <c r="C9" s="49" t="str">
        <f>"12/6"</f>
        <v>12/6</v>
      </c>
      <c r="D9" s="45" t="s">
        <v>51</v>
      </c>
      <c r="E9" s="40">
        <v>235</v>
      </c>
      <c r="F9" s="42">
        <v>21.26</v>
      </c>
      <c r="G9" s="47">
        <v>67.62</v>
      </c>
      <c r="H9" s="47">
        <v>0.6</v>
      </c>
      <c r="I9" s="47">
        <v>0.6</v>
      </c>
      <c r="J9" s="47">
        <v>14.7</v>
      </c>
    </row>
    <row r="10" spans="1:10" x14ac:dyDescent="0.3">
      <c r="A10" s="5"/>
      <c r="B10" s="2"/>
      <c r="C10" s="2"/>
      <c r="D10" s="29"/>
      <c r="E10" s="14"/>
      <c r="F10" s="21"/>
      <c r="G10" s="14"/>
      <c r="H10" s="14"/>
      <c r="I10" s="14"/>
      <c r="J10" s="15"/>
    </row>
    <row r="11" spans="1:10" ht="15" thickBot="1" x14ac:dyDescent="0.35">
      <c r="A11" s="6"/>
      <c r="B11" s="7"/>
      <c r="C11" s="7"/>
      <c r="D11" s="30"/>
      <c r="E11" s="16"/>
      <c r="F11" s="22"/>
      <c r="G11" s="16"/>
      <c r="H11" s="16"/>
      <c r="I11" s="16"/>
      <c r="J11" s="17"/>
    </row>
    <row r="12" spans="1:10" x14ac:dyDescent="0.3">
      <c r="A12" s="5" t="s">
        <v>14</v>
      </c>
      <c r="B12" s="63" t="s">
        <v>17</v>
      </c>
      <c r="C12" s="44"/>
      <c r="D12" s="66"/>
      <c r="E12" s="40"/>
      <c r="F12" s="41"/>
      <c r="G12" s="47"/>
      <c r="H12" s="47"/>
      <c r="I12" s="47"/>
      <c r="J12" s="47"/>
    </row>
    <row r="13" spans="1:10" x14ac:dyDescent="0.3">
      <c r="A13" s="5"/>
      <c r="B13" s="48" t="s">
        <v>38</v>
      </c>
      <c r="C13" s="83"/>
      <c r="D13" s="52"/>
      <c r="E13" s="53"/>
      <c r="F13" s="42"/>
      <c r="G13" s="47"/>
      <c r="H13" s="47"/>
      <c r="I13" s="47"/>
      <c r="J13" s="47"/>
    </row>
    <row r="14" spans="1:10" x14ac:dyDescent="0.3">
      <c r="A14" s="5"/>
      <c r="B14" s="48" t="s">
        <v>55</v>
      </c>
      <c r="C14" s="49"/>
      <c r="D14" s="45"/>
      <c r="E14" s="40"/>
      <c r="F14" s="42"/>
      <c r="G14" s="47"/>
      <c r="H14" s="47"/>
      <c r="I14" s="47"/>
      <c r="J14" s="47"/>
    </row>
    <row r="15" spans="1:10" x14ac:dyDescent="0.3">
      <c r="A15" s="5"/>
      <c r="B15" s="48"/>
      <c r="C15" s="49"/>
      <c r="D15" s="45"/>
      <c r="E15" s="40"/>
      <c r="F15" s="42"/>
      <c r="G15" s="47"/>
      <c r="H15" s="47"/>
      <c r="I15" s="47"/>
      <c r="J15" s="47"/>
    </row>
    <row r="16" spans="1:10" x14ac:dyDescent="0.3">
      <c r="A16" s="5"/>
      <c r="B16" s="1"/>
      <c r="C16" s="2"/>
      <c r="D16" s="29"/>
      <c r="E16" s="14"/>
      <c r="F16" s="21"/>
      <c r="G16" s="14"/>
      <c r="H16" s="14"/>
      <c r="I16" s="14"/>
      <c r="J16" s="15"/>
    </row>
    <row r="17" spans="1:10" x14ac:dyDescent="0.3">
      <c r="A17" s="5"/>
      <c r="B17" s="1"/>
      <c r="C17" s="2"/>
      <c r="D17" s="29"/>
      <c r="E17" s="14"/>
      <c r="F17" s="21"/>
      <c r="G17" s="14"/>
      <c r="H17" s="14"/>
      <c r="I17" s="14"/>
      <c r="J17" s="15"/>
    </row>
    <row r="18" spans="1:10" x14ac:dyDescent="0.3">
      <c r="A18" s="5"/>
      <c r="B18" s="1"/>
      <c r="C18" s="2"/>
      <c r="D18" s="29"/>
      <c r="E18" s="14"/>
      <c r="F18" s="21"/>
      <c r="G18" s="14"/>
      <c r="H18" s="14"/>
      <c r="I18" s="14"/>
      <c r="J18" s="15"/>
    </row>
    <row r="19" spans="1:10" x14ac:dyDescent="0.3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 x14ac:dyDescent="0.35">
      <c r="A20" s="6"/>
      <c r="B20" s="7"/>
      <c r="C20" s="7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0"/>
  <sheetViews>
    <sheetView showGridLines="0" showRowColHeaders="0" workbookViewId="0">
      <selection activeCell="B7" sqref="B7: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9" t="s">
        <v>26</v>
      </c>
      <c r="C1" s="90"/>
      <c r="D1" s="91"/>
      <c r="E1" t="s">
        <v>21</v>
      </c>
      <c r="F1" s="19"/>
      <c r="I1" t="s">
        <v>1</v>
      </c>
      <c r="J1" s="18">
        <v>44445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64" t="str">
        <f>"17/5"</f>
        <v>17/5</v>
      </c>
      <c r="D4" s="52" t="s">
        <v>56</v>
      </c>
      <c r="E4" s="53">
        <v>150</v>
      </c>
      <c r="F4" s="46">
        <v>35.46</v>
      </c>
      <c r="G4" s="47">
        <v>358.83</v>
      </c>
      <c r="H4" s="47">
        <v>21.837</v>
      </c>
      <c r="I4" s="47">
        <v>15.914</v>
      </c>
      <c r="J4" s="47">
        <v>33.122</v>
      </c>
    </row>
    <row r="5" spans="1:10" x14ac:dyDescent="0.3">
      <c r="A5" s="5"/>
      <c r="B5" s="48" t="s">
        <v>46</v>
      </c>
      <c r="C5" s="44">
        <v>15</v>
      </c>
      <c r="D5" s="45" t="s">
        <v>84</v>
      </c>
      <c r="E5" s="40">
        <v>20</v>
      </c>
      <c r="F5" s="42">
        <v>2.98</v>
      </c>
      <c r="G5" s="47">
        <v>55.2</v>
      </c>
      <c r="H5" s="47">
        <v>0.1</v>
      </c>
      <c r="I5" s="47">
        <v>0</v>
      </c>
      <c r="J5" s="47">
        <v>14.32</v>
      </c>
    </row>
    <row r="6" spans="1:10" x14ac:dyDescent="0.3">
      <c r="A6" s="5"/>
      <c r="B6" s="1" t="s">
        <v>12</v>
      </c>
      <c r="C6" s="51" t="str">
        <f>"27/1"</f>
        <v>27/1</v>
      </c>
      <c r="D6" s="52" t="s">
        <v>57</v>
      </c>
      <c r="E6" s="53">
        <v>200</v>
      </c>
      <c r="F6" s="42">
        <v>2.5499999999999998</v>
      </c>
      <c r="G6" s="47">
        <v>147.96</v>
      </c>
      <c r="H6" s="47">
        <v>4.7E-2</v>
      </c>
      <c r="I6" s="47">
        <v>1.0999999999999999E-2</v>
      </c>
      <c r="J6" s="47">
        <v>13.63</v>
      </c>
    </row>
    <row r="7" spans="1:10" x14ac:dyDescent="0.3">
      <c r="A7" s="5"/>
      <c r="B7" s="1"/>
      <c r="C7" s="51"/>
      <c r="D7" s="52"/>
      <c r="E7" s="53"/>
      <c r="F7" s="42"/>
      <c r="G7" s="47"/>
      <c r="H7" s="47"/>
      <c r="I7" s="47"/>
      <c r="J7" s="47"/>
    </row>
    <row r="8" spans="1:10" ht="15" thickBot="1" x14ac:dyDescent="0.35">
      <c r="A8" s="6"/>
      <c r="B8" s="7"/>
      <c r="C8" s="67"/>
      <c r="D8" s="55"/>
      <c r="E8" s="56"/>
      <c r="F8" s="57"/>
      <c r="G8" s="57"/>
      <c r="H8" s="57"/>
      <c r="I8" s="57"/>
      <c r="J8" s="68"/>
    </row>
    <row r="9" spans="1:10" x14ac:dyDescent="0.3">
      <c r="A9" s="3" t="s">
        <v>13</v>
      </c>
      <c r="B9" s="9" t="s">
        <v>19</v>
      </c>
      <c r="C9" s="51" t="str">
        <f>"12/6"</f>
        <v>12/6</v>
      </c>
      <c r="D9" s="52" t="s">
        <v>51</v>
      </c>
      <c r="E9" s="53">
        <v>150</v>
      </c>
      <c r="F9" s="42">
        <v>27</v>
      </c>
      <c r="G9" s="47">
        <v>67.62</v>
      </c>
      <c r="H9" s="47">
        <v>0.6</v>
      </c>
      <c r="I9" s="47">
        <v>0.6</v>
      </c>
      <c r="J9" s="47">
        <v>14.7</v>
      </c>
    </row>
    <row r="10" spans="1:10" x14ac:dyDescent="0.3">
      <c r="A10" s="5"/>
      <c r="B10" s="2"/>
      <c r="C10" s="69"/>
      <c r="D10" s="60"/>
      <c r="E10" s="61"/>
      <c r="F10" s="42"/>
      <c r="G10" s="42"/>
      <c r="H10" s="42"/>
      <c r="I10" s="42"/>
      <c r="J10" s="70"/>
    </row>
    <row r="11" spans="1:10" ht="15" thickBot="1" x14ac:dyDescent="0.35">
      <c r="A11" s="6"/>
      <c r="B11" s="7"/>
      <c r="C11" s="67"/>
      <c r="D11" s="55"/>
      <c r="E11" s="56"/>
      <c r="F11" s="57"/>
      <c r="G11" s="57"/>
      <c r="H11" s="57"/>
      <c r="I11" s="57"/>
      <c r="J11" s="68"/>
    </row>
    <row r="12" spans="1:10" x14ac:dyDescent="0.3">
      <c r="A12" s="5" t="s">
        <v>14</v>
      </c>
      <c r="B12" s="8" t="s">
        <v>15</v>
      </c>
      <c r="C12" s="51" t="str">
        <f>"10/5"</f>
        <v>10/5</v>
      </c>
      <c r="D12" s="65" t="s">
        <v>58</v>
      </c>
      <c r="E12" s="53">
        <v>60</v>
      </c>
      <c r="F12" s="41">
        <v>4.2300000000000004</v>
      </c>
      <c r="G12" s="47">
        <v>14.609</v>
      </c>
      <c r="H12" s="47">
        <v>0.65700000000000003</v>
      </c>
      <c r="I12" s="47">
        <v>0.11899999999999999</v>
      </c>
      <c r="J12" s="47">
        <v>2.2690000000000001</v>
      </c>
    </row>
    <row r="13" spans="1:10" x14ac:dyDescent="0.3">
      <c r="A13" s="5"/>
      <c r="B13" s="1" t="s">
        <v>16</v>
      </c>
      <c r="C13" s="51" t="str">
        <f>"5/2"</f>
        <v>5/2</v>
      </c>
      <c r="D13" s="52" t="s">
        <v>59</v>
      </c>
      <c r="E13" s="53">
        <v>200</v>
      </c>
      <c r="F13" s="42">
        <v>5.28</v>
      </c>
      <c r="G13" s="47">
        <v>168.255</v>
      </c>
      <c r="H13" s="47">
        <v>1.744</v>
      </c>
      <c r="I13" s="47">
        <v>4.3689999999999998</v>
      </c>
      <c r="J13" s="47">
        <v>13.753</v>
      </c>
    </row>
    <row r="14" spans="1:10" x14ac:dyDescent="0.3">
      <c r="A14" s="5"/>
      <c r="B14" s="1" t="s">
        <v>17</v>
      </c>
      <c r="C14" s="64" t="str">
        <f>"9/7"</f>
        <v>9/7</v>
      </c>
      <c r="D14" s="52" t="s">
        <v>60</v>
      </c>
      <c r="E14" s="53">
        <v>90</v>
      </c>
      <c r="F14" s="42">
        <v>13.03</v>
      </c>
      <c r="G14" s="47">
        <v>99.956000000000003</v>
      </c>
      <c r="H14" s="47">
        <v>12.345000000000001</v>
      </c>
      <c r="I14" s="47">
        <v>1.796</v>
      </c>
      <c r="J14" s="47">
        <v>7.2169999999999996</v>
      </c>
    </row>
    <row r="15" spans="1:10" x14ac:dyDescent="0.3">
      <c r="A15" s="5"/>
      <c r="B15" s="1" t="s">
        <v>46</v>
      </c>
      <c r="C15" s="64" t="str">
        <f>"22/8"</f>
        <v>22/8</v>
      </c>
      <c r="D15" s="52" t="s">
        <v>61</v>
      </c>
      <c r="E15" s="53">
        <v>20</v>
      </c>
      <c r="F15" s="42">
        <v>1.1299999999999999</v>
      </c>
      <c r="G15" s="47">
        <v>13.145</v>
      </c>
      <c r="H15" s="47">
        <v>0.24399999999999999</v>
      </c>
      <c r="I15" s="47">
        <v>0.64900000000000002</v>
      </c>
      <c r="J15" s="47">
        <v>1.5209999999999999</v>
      </c>
    </row>
    <row r="16" spans="1:10" x14ac:dyDescent="0.3">
      <c r="A16" s="5"/>
      <c r="B16" s="1" t="s">
        <v>18</v>
      </c>
      <c r="C16" s="51" t="str">
        <f>"3/3"</f>
        <v>3/3</v>
      </c>
      <c r="D16" s="52" t="s">
        <v>62</v>
      </c>
      <c r="E16" s="53">
        <v>150</v>
      </c>
      <c r="F16" s="42">
        <v>7.96</v>
      </c>
      <c r="G16" s="47">
        <v>132.714</v>
      </c>
      <c r="H16" s="47">
        <v>3.0830000000000002</v>
      </c>
      <c r="I16" s="47">
        <v>4.2210000000000001</v>
      </c>
      <c r="J16" s="47">
        <v>22.335999999999999</v>
      </c>
    </row>
    <row r="17" spans="1:10" x14ac:dyDescent="0.3">
      <c r="A17" s="5"/>
      <c r="B17" s="1" t="s">
        <v>38</v>
      </c>
      <c r="C17" s="51" t="str">
        <f>"1/16"</f>
        <v>1/16</v>
      </c>
      <c r="D17" s="71" t="s">
        <v>50</v>
      </c>
      <c r="E17" s="53">
        <v>200</v>
      </c>
      <c r="F17" s="42">
        <v>6.37</v>
      </c>
      <c r="G17" s="47">
        <v>106.848</v>
      </c>
      <c r="H17" s="47">
        <v>0</v>
      </c>
      <c r="I17" s="47">
        <v>0</v>
      </c>
      <c r="J17" s="47">
        <v>0</v>
      </c>
    </row>
    <row r="18" spans="1:10" x14ac:dyDescent="0.3">
      <c r="A18" s="5"/>
      <c r="B18" s="1" t="s">
        <v>20</v>
      </c>
      <c r="C18" s="51"/>
      <c r="D18" s="52" t="s">
        <v>54</v>
      </c>
      <c r="E18" s="53">
        <v>36</v>
      </c>
      <c r="F18" s="42">
        <v>1.8</v>
      </c>
      <c r="G18" s="47">
        <v>84.96</v>
      </c>
      <c r="H18" s="47">
        <v>2.7719999999999998</v>
      </c>
      <c r="I18" s="47">
        <v>0.36</v>
      </c>
      <c r="J18" s="47">
        <v>17.244</v>
      </c>
    </row>
    <row r="19" spans="1:10" x14ac:dyDescent="0.3">
      <c r="A19" s="5"/>
      <c r="B19" s="1" t="s">
        <v>23</v>
      </c>
      <c r="C19" s="51"/>
      <c r="D19" s="52" t="s">
        <v>63</v>
      </c>
      <c r="E19" s="53">
        <v>36</v>
      </c>
      <c r="F19" s="72">
        <v>1.73</v>
      </c>
      <c r="G19" s="47">
        <v>77.760000000000005</v>
      </c>
      <c r="H19" s="47">
        <v>2.52</v>
      </c>
      <c r="I19" s="47">
        <v>0.39600000000000002</v>
      </c>
      <c r="J19" s="47">
        <v>16.667999999999999</v>
      </c>
    </row>
    <row r="20" spans="1:10" ht="15" thickBot="1" x14ac:dyDescent="0.35">
      <c r="A20" s="6"/>
      <c r="B20" s="7"/>
      <c r="C20" s="34"/>
      <c r="D20" s="30"/>
      <c r="E20" s="16"/>
      <c r="F20" s="22"/>
      <c r="G20" s="22"/>
      <c r="H20" s="22"/>
      <c r="I20" s="22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workbookViewId="0">
      <selection activeCell="E13" sqref="E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9" t="s">
        <v>26</v>
      </c>
      <c r="C1" s="90"/>
      <c r="D1" s="91"/>
      <c r="E1" t="s">
        <v>21</v>
      </c>
      <c r="F1" s="19"/>
      <c r="I1" t="s">
        <v>1</v>
      </c>
      <c r="J1" s="18">
        <v>44446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3" t="s">
        <v>11</v>
      </c>
      <c r="C4" s="44" t="str">
        <f>"15/4"</f>
        <v>15/4</v>
      </c>
      <c r="D4" s="45" t="s">
        <v>64</v>
      </c>
      <c r="E4" s="40">
        <v>200</v>
      </c>
      <c r="F4" s="46">
        <v>7.4</v>
      </c>
      <c r="G4" s="47">
        <v>245.66399999999999</v>
      </c>
      <c r="H4" s="47">
        <v>6.5350000000000001</v>
      </c>
      <c r="I4" s="47">
        <v>5.9660000000000002</v>
      </c>
      <c r="J4" s="47">
        <v>32.543999999999997</v>
      </c>
    </row>
    <row r="5" spans="1:10" x14ac:dyDescent="0.3">
      <c r="A5" s="5"/>
      <c r="B5" s="48" t="s">
        <v>12</v>
      </c>
      <c r="C5" s="49" t="str">
        <f>"11/10"</f>
        <v>11/10</v>
      </c>
      <c r="D5" s="45" t="s">
        <v>45</v>
      </c>
      <c r="E5" s="40">
        <v>200</v>
      </c>
      <c r="F5" s="42">
        <v>2.0699999999999998</v>
      </c>
      <c r="G5" s="47">
        <v>72.7</v>
      </c>
      <c r="H5" s="47">
        <v>0.08</v>
      </c>
      <c r="I5" s="47">
        <v>1.2999999999999999E-2</v>
      </c>
      <c r="J5" s="47">
        <v>9.23</v>
      </c>
    </row>
    <row r="6" spans="1:10" x14ac:dyDescent="0.3">
      <c r="A6" s="5"/>
      <c r="B6" s="48" t="s">
        <v>22</v>
      </c>
      <c r="C6" s="49"/>
      <c r="D6" s="45" t="s">
        <v>54</v>
      </c>
      <c r="E6" s="40">
        <v>36</v>
      </c>
      <c r="F6" s="42">
        <v>1.8</v>
      </c>
      <c r="G6" s="47">
        <v>84.96</v>
      </c>
      <c r="H6" s="47">
        <v>2.7719999999999998</v>
      </c>
      <c r="I6" s="47">
        <v>0.36</v>
      </c>
      <c r="J6" s="47">
        <v>17.244</v>
      </c>
    </row>
    <row r="7" spans="1:10" x14ac:dyDescent="0.3">
      <c r="A7" s="5"/>
      <c r="B7" s="50"/>
      <c r="C7" s="49"/>
      <c r="D7" s="45"/>
      <c r="E7" s="40"/>
      <c r="F7" s="42"/>
      <c r="G7" s="47"/>
      <c r="H7" s="47"/>
      <c r="I7" s="47"/>
      <c r="J7" s="47"/>
    </row>
    <row r="8" spans="1:10" ht="15" thickBot="1" x14ac:dyDescent="0.35">
      <c r="A8" s="6"/>
      <c r="B8" s="54"/>
      <c r="C8" s="54"/>
      <c r="D8" s="55"/>
      <c r="E8" s="56"/>
      <c r="F8" s="57"/>
      <c r="G8" s="56"/>
      <c r="H8" s="56"/>
      <c r="I8" s="56"/>
      <c r="J8" s="58"/>
    </row>
    <row r="9" spans="1:10" x14ac:dyDescent="0.3">
      <c r="A9" s="3" t="s">
        <v>13</v>
      </c>
      <c r="B9" s="59" t="s">
        <v>19</v>
      </c>
      <c r="C9" s="49" t="str">
        <f>"12/6"</f>
        <v>12/6</v>
      </c>
      <c r="D9" s="45" t="s">
        <v>51</v>
      </c>
      <c r="E9" s="40">
        <v>150</v>
      </c>
      <c r="F9" s="42">
        <v>15.41</v>
      </c>
      <c r="G9" s="47">
        <v>67.62</v>
      </c>
      <c r="H9" s="47">
        <v>0.6</v>
      </c>
      <c r="I9" s="47">
        <v>0.6</v>
      </c>
      <c r="J9" s="47">
        <v>14.7</v>
      </c>
    </row>
    <row r="10" spans="1:10" x14ac:dyDescent="0.3">
      <c r="A10" s="5"/>
      <c r="B10" s="50"/>
      <c r="C10" s="50"/>
      <c r="D10" s="60"/>
      <c r="E10" s="61"/>
      <c r="F10" s="42"/>
      <c r="G10" s="61"/>
      <c r="H10" s="61"/>
      <c r="I10" s="61"/>
      <c r="J10" s="62"/>
    </row>
    <row r="11" spans="1:10" ht="15" thickBot="1" x14ac:dyDescent="0.35">
      <c r="A11" s="6"/>
      <c r="B11" s="54"/>
      <c r="C11" s="54"/>
      <c r="D11" s="55"/>
      <c r="E11" s="56"/>
      <c r="F11" s="57"/>
      <c r="G11" s="56"/>
      <c r="H11" s="56"/>
      <c r="I11" s="56"/>
      <c r="J11" s="58"/>
    </row>
    <row r="12" spans="1:10" x14ac:dyDescent="0.3">
      <c r="A12" s="5" t="s">
        <v>14</v>
      </c>
      <c r="B12" s="63" t="s">
        <v>15</v>
      </c>
      <c r="C12" s="49" t="str">
        <f>"10/2"</f>
        <v>10/2</v>
      </c>
      <c r="D12" s="45" t="s">
        <v>47</v>
      </c>
      <c r="E12" s="40">
        <v>60</v>
      </c>
      <c r="F12" s="41">
        <v>3.06</v>
      </c>
      <c r="G12" s="47">
        <v>7.56</v>
      </c>
      <c r="H12" s="47">
        <v>0.45100000000000001</v>
      </c>
      <c r="I12" s="47">
        <v>5.2999999999999999E-2</v>
      </c>
      <c r="J12" s="47">
        <v>1.911</v>
      </c>
    </row>
    <row r="13" spans="1:10" x14ac:dyDescent="0.3">
      <c r="A13" s="5"/>
      <c r="B13" s="48" t="s">
        <v>16</v>
      </c>
      <c r="C13" s="49" t="str">
        <f>"10/2"</f>
        <v>10/2</v>
      </c>
      <c r="D13" s="45" t="s">
        <v>65</v>
      </c>
      <c r="E13" s="40">
        <v>200</v>
      </c>
      <c r="F13" s="42">
        <v>8.06</v>
      </c>
      <c r="G13" s="47">
        <v>157.66200000000001</v>
      </c>
      <c r="H13" s="47">
        <v>1.8140000000000001</v>
      </c>
      <c r="I13" s="47">
        <v>4.4329999999999998</v>
      </c>
      <c r="J13" s="47">
        <v>12.568</v>
      </c>
    </row>
    <row r="14" spans="1:10" x14ac:dyDescent="0.3">
      <c r="A14" s="5"/>
      <c r="B14" s="48" t="s">
        <v>17</v>
      </c>
      <c r="C14" s="44" t="str">
        <f>"21/8"</f>
        <v>21/8</v>
      </c>
      <c r="D14" s="73" t="s">
        <v>66</v>
      </c>
      <c r="E14" s="40">
        <v>90</v>
      </c>
      <c r="F14" s="42">
        <v>25.92</v>
      </c>
      <c r="G14" s="47">
        <v>166.63800000000001</v>
      </c>
      <c r="H14" s="47">
        <v>9.9710000000000001</v>
      </c>
      <c r="I14" s="47">
        <v>10.236000000000001</v>
      </c>
      <c r="J14" s="47">
        <v>8.5109999999999992</v>
      </c>
    </row>
    <row r="15" spans="1:10" x14ac:dyDescent="0.3">
      <c r="A15" s="5"/>
      <c r="B15" s="48" t="s">
        <v>18</v>
      </c>
      <c r="C15" s="44" t="str">
        <f>"43/3"</f>
        <v>43/3</v>
      </c>
      <c r="D15" s="74" t="s">
        <v>67</v>
      </c>
      <c r="E15" s="40">
        <v>150</v>
      </c>
      <c r="F15" s="42">
        <v>4.96</v>
      </c>
      <c r="G15" s="47">
        <v>184.887</v>
      </c>
      <c r="H15" s="47">
        <v>5.3109999999999999</v>
      </c>
      <c r="I15" s="47">
        <v>3.7730000000000001</v>
      </c>
      <c r="J15" s="47">
        <v>34.124000000000002</v>
      </c>
    </row>
    <row r="16" spans="1:10" x14ac:dyDescent="0.3">
      <c r="A16" s="5"/>
      <c r="B16" s="48" t="s">
        <v>69</v>
      </c>
      <c r="C16" s="49" t="str">
        <f>"25/4"</f>
        <v>25/4</v>
      </c>
      <c r="D16" s="45" t="s">
        <v>68</v>
      </c>
      <c r="E16" s="40">
        <v>200</v>
      </c>
      <c r="F16" s="42">
        <v>6.81</v>
      </c>
      <c r="G16" s="47">
        <v>151.28100000000001</v>
      </c>
      <c r="H16" s="47">
        <v>0.15</v>
      </c>
      <c r="I16" s="47">
        <v>0.14099999999999999</v>
      </c>
      <c r="J16" s="47">
        <v>17.844999999999999</v>
      </c>
    </row>
    <row r="17" spans="1:10" x14ac:dyDescent="0.3">
      <c r="A17" s="5"/>
      <c r="B17" s="48" t="s">
        <v>23</v>
      </c>
      <c r="C17" s="49"/>
      <c r="D17" s="45" t="s">
        <v>54</v>
      </c>
      <c r="E17" s="40">
        <v>36</v>
      </c>
      <c r="F17" s="42">
        <v>1.8</v>
      </c>
      <c r="G17" s="47">
        <v>84.96</v>
      </c>
      <c r="H17" s="47">
        <v>2.7719999999999998</v>
      </c>
      <c r="I17" s="47">
        <v>0.36</v>
      </c>
      <c r="J17" s="47">
        <v>17.244</v>
      </c>
    </row>
    <row r="18" spans="1:10" x14ac:dyDescent="0.3">
      <c r="A18" s="5"/>
      <c r="B18" s="48" t="s">
        <v>20</v>
      </c>
      <c r="C18" s="49"/>
      <c r="D18" s="45" t="s">
        <v>63</v>
      </c>
      <c r="E18" s="40">
        <v>36</v>
      </c>
      <c r="F18" s="72">
        <v>1.73</v>
      </c>
      <c r="G18" s="47">
        <v>77.760000000000005</v>
      </c>
      <c r="H18" s="47">
        <v>2.52</v>
      </c>
      <c r="I18" s="47">
        <v>0.39600000000000002</v>
      </c>
      <c r="J18" s="47">
        <v>16.667999999999999</v>
      </c>
    </row>
    <row r="19" spans="1:10" x14ac:dyDescent="0.3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 x14ac:dyDescent="0.35">
      <c r="A20" s="6"/>
      <c r="B20" s="7"/>
      <c r="C20" s="7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7" tint="0.79998168889431442"/>
  </sheetPr>
  <dimension ref="A1:J20"/>
  <sheetViews>
    <sheetView showGridLines="0" showRowColHeaders="0" workbookViewId="0">
      <selection activeCell="C7" sqref="C7: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9" t="s">
        <v>26</v>
      </c>
      <c r="C1" s="90"/>
      <c r="D1" s="91"/>
      <c r="E1" t="s">
        <v>21</v>
      </c>
      <c r="F1" s="19"/>
      <c r="I1" t="s">
        <v>1</v>
      </c>
      <c r="J1" s="18">
        <v>44447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3" t="s">
        <v>11</v>
      </c>
      <c r="C4" s="44" t="str">
        <f>"21/2"</f>
        <v>21/2</v>
      </c>
      <c r="D4" s="45" t="s">
        <v>70</v>
      </c>
      <c r="E4" s="40">
        <v>200</v>
      </c>
      <c r="F4" s="46">
        <v>5.45</v>
      </c>
      <c r="G4" s="39">
        <v>141.99299999999999</v>
      </c>
      <c r="H4" s="39">
        <v>3.4369999999999998</v>
      </c>
      <c r="I4" s="39">
        <v>3.6659999999999999</v>
      </c>
      <c r="J4" s="39">
        <v>12.369</v>
      </c>
    </row>
    <row r="5" spans="1:10" x14ac:dyDescent="0.3">
      <c r="A5" s="5"/>
      <c r="B5" s="48" t="s">
        <v>12</v>
      </c>
      <c r="C5" s="49" t="str">
        <f>"14/10"</f>
        <v>14/10</v>
      </c>
      <c r="D5" s="45" t="s">
        <v>71</v>
      </c>
      <c r="E5" s="40">
        <v>200</v>
      </c>
      <c r="F5" s="42">
        <v>6.82</v>
      </c>
      <c r="G5" s="39">
        <v>161.577</v>
      </c>
      <c r="H5" s="39">
        <v>3.8679999999999999</v>
      </c>
      <c r="I5" s="39">
        <v>3.476</v>
      </c>
      <c r="J5" s="39">
        <v>15.64</v>
      </c>
    </row>
    <row r="6" spans="1:10" x14ac:dyDescent="0.3">
      <c r="A6" s="5"/>
      <c r="B6" s="48" t="s">
        <v>22</v>
      </c>
      <c r="C6" s="49"/>
      <c r="D6" s="45" t="s">
        <v>54</v>
      </c>
      <c r="E6" s="40">
        <v>36</v>
      </c>
      <c r="F6" s="42">
        <v>1.8</v>
      </c>
      <c r="G6" s="39">
        <v>84.96</v>
      </c>
      <c r="H6" s="39">
        <v>2.7719999999999998</v>
      </c>
      <c r="I6" s="39">
        <v>0.36</v>
      </c>
      <c r="J6" s="39">
        <v>17.244</v>
      </c>
    </row>
    <row r="7" spans="1:10" x14ac:dyDescent="0.3">
      <c r="A7" s="5"/>
      <c r="B7" s="50"/>
      <c r="C7" s="1"/>
      <c r="D7" s="1"/>
      <c r="E7" s="1"/>
      <c r="F7" s="1"/>
      <c r="G7" s="1"/>
      <c r="H7" s="1"/>
      <c r="I7" s="1"/>
      <c r="J7" s="1"/>
    </row>
    <row r="8" spans="1:10" ht="15" thickBot="1" x14ac:dyDescent="0.35">
      <c r="A8" s="6"/>
      <c r="B8" s="54"/>
      <c r="C8" s="54"/>
      <c r="D8" s="55"/>
      <c r="E8" s="56"/>
      <c r="F8" s="57"/>
      <c r="G8" s="56"/>
      <c r="H8" s="56"/>
      <c r="I8" s="56"/>
      <c r="J8" s="58"/>
    </row>
    <row r="9" spans="1:10" x14ac:dyDescent="0.3">
      <c r="A9" s="3" t="s">
        <v>13</v>
      </c>
      <c r="B9" s="59" t="s">
        <v>19</v>
      </c>
      <c r="C9" s="49" t="str">
        <f>"12/6"</f>
        <v>12/6</v>
      </c>
      <c r="D9" s="45" t="s">
        <v>51</v>
      </c>
      <c r="E9" s="40">
        <v>212</v>
      </c>
      <c r="F9" s="42">
        <v>38.159999999999997</v>
      </c>
      <c r="G9" s="39">
        <v>67.62</v>
      </c>
      <c r="H9" s="39">
        <v>0.6</v>
      </c>
      <c r="I9" s="39">
        <v>0.6</v>
      </c>
      <c r="J9" s="39">
        <v>14.7</v>
      </c>
    </row>
    <row r="10" spans="1:10" x14ac:dyDescent="0.3">
      <c r="A10" s="5"/>
      <c r="B10" s="50"/>
      <c r="C10" s="50"/>
      <c r="D10" s="60"/>
      <c r="E10" s="61"/>
      <c r="F10" s="42"/>
      <c r="G10" s="61"/>
      <c r="H10" s="61"/>
      <c r="I10" s="61"/>
      <c r="J10" s="62"/>
    </row>
    <row r="11" spans="1:10" ht="15" thickBot="1" x14ac:dyDescent="0.35">
      <c r="A11" s="6"/>
      <c r="B11" s="54"/>
      <c r="C11" s="54"/>
      <c r="D11" s="55"/>
      <c r="E11" s="56"/>
      <c r="F11" s="57"/>
      <c r="G11" s="56"/>
      <c r="H11" s="56"/>
      <c r="I11" s="56"/>
      <c r="J11" s="58"/>
    </row>
    <row r="12" spans="1:10" x14ac:dyDescent="0.3">
      <c r="A12" s="5" t="s">
        <v>14</v>
      </c>
      <c r="B12" s="63" t="s">
        <v>15</v>
      </c>
      <c r="C12" s="49" t="str">
        <f>"1/6"</f>
        <v>1/6</v>
      </c>
      <c r="D12" s="75" t="s">
        <v>72</v>
      </c>
      <c r="E12" s="40">
        <v>60</v>
      </c>
      <c r="F12" s="41">
        <v>17.190000000000001</v>
      </c>
      <c r="G12" s="39">
        <v>24.3</v>
      </c>
      <c r="H12" s="39">
        <v>1.2410000000000001</v>
      </c>
      <c r="I12" s="39">
        <v>0.21099999999999999</v>
      </c>
      <c r="J12" s="39">
        <v>6.3879999999999999</v>
      </c>
    </row>
    <row r="13" spans="1:10" x14ac:dyDescent="0.3">
      <c r="A13" s="5"/>
      <c r="B13" s="48" t="s">
        <v>16</v>
      </c>
      <c r="C13" s="49" t="str">
        <f>"6/2"</f>
        <v>6/2</v>
      </c>
      <c r="D13" s="45" t="s">
        <v>48</v>
      </c>
      <c r="E13" s="40">
        <v>200</v>
      </c>
      <c r="F13" s="42">
        <v>5.35</v>
      </c>
      <c r="G13" s="39">
        <v>128.59200000000001</v>
      </c>
      <c r="H13" s="39">
        <v>1.4910000000000001</v>
      </c>
      <c r="I13" s="39">
        <v>2.5430000000000001</v>
      </c>
      <c r="J13" s="39">
        <v>6.02</v>
      </c>
    </row>
    <row r="14" spans="1:10" ht="27.6" x14ac:dyDescent="0.3">
      <c r="A14" s="5"/>
      <c r="B14" s="48" t="s">
        <v>17</v>
      </c>
      <c r="C14" s="44" t="str">
        <f>"37/8"</f>
        <v>37/8</v>
      </c>
      <c r="D14" s="76" t="s">
        <v>73</v>
      </c>
      <c r="E14" s="40">
        <v>200</v>
      </c>
      <c r="F14" s="42">
        <v>36.35</v>
      </c>
      <c r="G14" s="39">
        <v>299.23200000000003</v>
      </c>
      <c r="H14" s="39">
        <v>15.366</v>
      </c>
      <c r="I14" s="39">
        <v>14.05</v>
      </c>
      <c r="J14" s="39">
        <v>30.776</v>
      </c>
    </row>
    <row r="15" spans="1:10" x14ac:dyDescent="0.3">
      <c r="A15" s="5"/>
      <c r="B15" s="1" t="s">
        <v>38</v>
      </c>
      <c r="C15" s="49" t="str">
        <f>"5/8"</f>
        <v>5/8</v>
      </c>
      <c r="D15" s="45" t="s">
        <v>74</v>
      </c>
      <c r="E15" s="40">
        <v>200</v>
      </c>
      <c r="F15" s="42">
        <v>2.4900000000000002</v>
      </c>
      <c r="G15" s="39">
        <v>174.321</v>
      </c>
      <c r="H15" s="39">
        <v>0.312</v>
      </c>
      <c r="I15" s="39">
        <v>1.2999999999999999E-2</v>
      </c>
      <c r="J15" s="39">
        <v>19.277999999999999</v>
      </c>
    </row>
    <row r="16" spans="1:10" x14ac:dyDescent="0.3">
      <c r="A16" s="5"/>
      <c r="B16" s="48" t="s">
        <v>23</v>
      </c>
      <c r="C16" s="49"/>
      <c r="D16" s="45" t="s">
        <v>54</v>
      </c>
      <c r="E16" s="40">
        <v>36</v>
      </c>
      <c r="F16" s="42">
        <v>1.8</v>
      </c>
      <c r="G16" s="39">
        <v>84.96</v>
      </c>
      <c r="H16" s="39">
        <v>2.7719999999999998</v>
      </c>
      <c r="I16" s="39">
        <v>0.36</v>
      </c>
      <c r="J16" s="39">
        <v>17.244</v>
      </c>
    </row>
    <row r="17" spans="1:10" x14ac:dyDescent="0.3">
      <c r="A17" s="5"/>
      <c r="B17" s="48" t="s">
        <v>20</v>
      </c>
      <c r="C17" s="49"/>
      <c r="D17" s="45" t="s">
        <v>63</v>
      </c>
      <c r="E17" s="40">
        <v>36</v>
      </c>
      <c r="F17" s="72">
        <v>1.73</v>
      </c>
      <c r="G17" s="39">
        <v>77.760000000000005</v>
      </c>
      <c r="H17" s="39">
        <v>2.52</v>
      </c>
      <c r="I17" s="39">
        <v>0.39600000000000002</v>
      </c>
      <c r="J17" s="39">
        <v>16.667999999999999</v>
      </c>
    </row>
    <row r="18" spans="1:10" x14ac:dyDescent="0.3">
      <c r="A18" s="5"/>
      <c r="B18" s="24"/>
      <c r="C18" s="50"/>
      <c r="D18" s="60"/>
      <c r="E18" s="61"/>
      <c r="F18" s="42"/>
      <c r="G18" s="61"/>
      <c r="H18" s="61"/>
      <c r="I18" s="61"/>
      <c r="J18" s="62"/>
    </row>
    <row r="19" spans="1:10" ht="15" thickBot="1" x14ac:dyDescent="0.35">
      <c r="A19" s="5"/>
      <c r="B19" s="7"/>
      <c r="C19" s="24"/>
      <c r="D19" s="32"/>
      <c r="E19" s="25"/>
      <c r="F19" s="26"/>
      <c r="G19" s="25"/>
      <c r="H19" s="25"/>
      <c r="I19" s="25"/>
      <c r="J19" s="27"/>
    </row>
    <row r="20" spans="1:10" ht="15" thickBot="1" x14ac:dyDescent="0.35">
      <c r="A20" s="6"/>
      <c r="B20" s="7"/>
      <c r="C20" s="7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7" tint="0.79998168889431442"/>
  </sheetPr>
  <dimension ref="A1:J20"/>
  <sheetViews>
    <sheetView showGridLines="0" showRowColHeaders="0" workbookViewId="0">
      <selection activeCell="C6" sqref="C6: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9" t="s">
        <v>26</v>
      </c>
      <c r="C1" s="90"/>
      <c r="D1" s="91"/>
      <c r="E1" t="s">
        <v>21</v>
      </c>
      <c r="F1" s="19"/>
      <c r="I1" t="s">
        <v>1</v>
      </c>
      <c r="J1" s="18">
        <v>44448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3" t="s">
        <v>11</v>
      </c>
      <c r="C4" s="44" t="str">
        <f>"2/6"</f>
        <v>2/6</v>
      </c>
      <c r="D4" s="45" t="s">
        <v>75</v>
      </c>
      <c r="E4" s="40">
        <v>150</v>
      </c>
      <c r="F4" s="46">
        <v>23.65</v>
      </c>
      <c r="G4" s="39">
        <v>248.16399999999999</v>
      </c>
      <c r="H4" s="39">
        <v>14.638</v>
      </c>
      <c r="I4" s="39">
        <v>19.722999999999999</v>
      </c>
      <c r="J4" s="39">
        <v>2.6139999999999999</v>
      </c>
    </row>
    <row r="5" spans="1:10" x14ac:dyDescent="0.3">
      <c r="A5" s="5"/>
      <c r="B5" s="48" t="s">
        <v>12</v>
      </c>
      <c r="C5" s="49" t="str">
        <f>"12/10"</f>
        <v>12/10</v>
      </c>
      <c r="D5" s="45" t="s">
        <v>76</v>
      </c>
      <c r="E5" s="40">
        <v>200</v>
      </c>
      <c r="F5" s="42">
        <v>3.04</v>
      </c>
      <c r="G5" s="39">
        <v>133.506</v>
      </c>
      <c r="H5" s="39">
        <v>1.401</v>
      </c>
      <c r="I5" s="39">
        <v>1.417</v>
      </c>
      <c r="J5" s="39">
        <v>11.23</v>
      </c>
    </row>
    <row r="6" spans="1:10" x14ac:dyDescent="0.3">
      <c r="A6" s="5"/>
      <c r="B6" s="48"/>
      <c r="C6" s="1"/>
      <c r="D6" s="1"/>
      <c r="E6" s="1"/>
      <c r="F6" s="1"/>
      <c r="G6" s="1"/>
      <c r="H6" s="1"/>
      <c r="I6" s="1"/>
      <c r="J6" s="1"/>
    </row>
    <row r="7" spans="1:10" x14ac:dyDescent="0.3">
      <c r="A7" s="5"/>
      <c r="B7" s="50"/>
      <c r="C7" s="50"/>
      <c r="D7" s="60"/>
      <c r="E7" s="61"/>
      <c r="F7" s="42"/>
      <c r="G7" s="61"/>
      <c r="H7" s="61"/>
      <c r="I7" s="61"/>
      <c r="J7" s="62"/>
    </row>
    <row r="8" spans="1:10" ht="15" thickBot="1" x14ac:dyDescent="0.35">
      <c r="A8" s="6"/>
      <c r="B8" s="54"/>
      <c r="C8" s="54"/>
      <c r="D8" s="55"/>
      <c r="E8" s="56"/>
      <c r="F8" s="57"/>
      <c r="G8" s="56"/>
      <c r="H8" s="56"/>
      <c r="I8" s="56"/>
      <c r="J8" s="58"/>
    </row>
    <row r="9" spans="1:10" x14ac:dyDescent="0.3">
      <c r="A9" s="3" t="s">
        <v>13</v>
      </c>
      <c r="B9" s="59" t="s">
        <v>19</v>
      </c>
      <c r="C9" s="49" t="str">
        <f>"12/6"</f>
        <v>12/6</v>
      </c>
      <c r="D9" s="45" t="s">
        <v>51</v>
      </c>
      <c r="E9" s="40">
        <v>261</v>
      </c>
      <c r="F9" s="42">
        <v>24.79</v>
      </c>
      <c r="G9" s="39">
        <v>67.62</v>
      </c>
      <c r="H9" s="39">
        <v>0.6</v>
      </c>
      <c r="I9" s="39">
        <v>0.6</v>
      </c>
      <c r="J9" s="39">
        <v>14.7</v>
      </c>
    </row>
    <row r="10" spans="1:10" x14ac:dyDescent="0.3">
      <c r="A10" s="5"/>
      <c r="B10" s="50"/>
      <c r="C10" s="50"/>
      <c r="D10" s="60"/>
      <c r="E10" s="61"/>
      <c r="F10" s="42"/>
      <c r="G10" s="61"/>
      <c r="H10" s="61"/>
      <c r="I10" s="61"/>
      <c r="J10" s="62"/>
    </row>
    <row r="11" spans="1:10" ht="15" thickBot="1" x14ac:dyDescent="0.35">
      <c r="A11" s="6"/>
      <c r="B11" s="54"/>
      <c r="C11" s="54"/>
      <c r="D11" s="55"/>
      <c r="E11" s="56"/>
      <c r="F11" s="57"/>
      <c r="G11" s="56"/>
      <c r="H11" s="56"/>
      <c r="I11" s="56"/>
      <c r="J11" s="58"/>
    </row>
    <row r="12" spans="1:10" x14ac:dyDescent="0.3">
      <c r="A12" s="5" t="s">
        <v>14</v>
      </c>
      <c r="B12" s="63" t="s">
        <v>15</v>
      </c>
      <c r="C12" s="49" t="str">
        <f>"10/5"</f>
        <v>10/5</v>
      </c>
      <c r="D12" s="75" t="s">
        <v>58</v>
      </c>
      <c r="E12" s="40">
        <v>60</v>
      </c>
      <c r="F12" s="41">
        <v>4.2300000000000004</v>
      </c>
      <c r="G12" s="39">
        <v>14.609</v>
      </c>
      <c r="H12" s="39">
        <v>0.65700000000000003</v>
      </c>
      <c r="I12" s="39">
        <v>0.11899999999999999</v>
      </c>
      <c r="J12" s="39">
        <v>2.2690000000000001</v>
      </c>
    </row>
    <row r="13" spans="1:10" x14ac:dyDescent="0.3">
      <c r="A13" s="5"/>
      <c r="B13" s="48" t="s">
        <v>16</v>
      </c>
      <c r="C13" s="49" t="str">
        <f>"3/7"</f>
        <v>3/7</v>
      </c>
      <c r="D13" s="45" t="s">
        <v>77</v>
      </c>
      <c r="E13" s="40">
        <v>200</v>
      </c>
      <c r="F13" s="42">
        <v>3.98</v>
      </c>
      <c r="G13" s="39">
        <v>98.375</v>
      </c>
      <c r="H13" s="39">
        <v>2.5099999999999998</v>
      </c>
      <c r="I13" s="39">
        <v>3.54</v>
      </c>
      <c r="J13" s="39">
        <v>13.112</v>
      </c>
    </row>
    <row r="14" spans="1:10" x14ac:dyDescent="0.3">
      <c r="A14" s="5"/>
      <c r="B14" s="48" t="s">
        <v>17</v>
      </c>
      <c r="C14" s="44" t="str">
        <f>"4/9"</f>
        <v>4/9</v>
      </c>
      <c r="D14" s="66" t="s">
        <v>78</v>
      </c>
      <c r="E14" s="40">
        <v>200</v>
      </c>
      <c r="F14" s="42">
        <v>39.1</v>
      </c>
      <c r="G14" s="39">
        <v>409.774</v>
      </c>
      <c r="H14" s="39">
        <v>19.138000000000002</v>
      </c>
      <c r="I14" s="39">
        <v>17.45</v>
      </c>
      <c r="J14" s="39">
        <v>34.880000000000003</v>
      </c>
    </row>
    <row r="15" spans="1:10" x14ac:dyDescent="0.3">
      <c r="A15" s="5"/>
      <c r="B15" s="1" t="s">
        <v>69</v>
      </c>
      <c r="C15" s="49" t="str">
        <f>"16/10"</f>
        <v>16/10</v>
      </c>
      <c r="D15" s="45" t="s">
        <v>53</v>
      </c>
      <c r="E15" s="40">
        <v>200</v>
      </c>
      <c r="F15" s="42">
        <v>17</v>
      </c>
      <c r="G15" s="39">
        <v>92</v>
      </c>
      <c r="H15" s="39">
        <v>1</v>
      </c>
      <c r="I15" s="39">
        <v>0.2</v>
      </c>
      <c r="J15" s="39">
        <v>20.6</v>
      </c>
    </row>
    <row r="16" spans="1:10" x14ac:dyDescent="0.3">
      <c r="A16" s="5"/>
      <c r="B16" s="48" t="s">
        <v>23</v>
      </c>
      <c r="C16" s="49"/>
      <c r="D16" s="45" t="s">
        <v>54</v>
      </c>
      <c r="E16" s="40">
        <v>36</v>
      </c>
      <c r="F16" s="42">
        <v>1.8</v>
      </c>
      <c r="G16" s="39">
        <v>84.96</v>
      </c>
      <c r="H16" s="39">
        <v>2.7719999999999998</v>
      </c>
      <c r="I16" s="39">
        <v>0.36</v>
      </c>
      <c r="J16" s="39">
        <v>17.244</v>
      </c>
    </row>
    <row r="17" spans="1:10" x14ac:dyDescent="0.3">
      <c r="A17" s="5"/>
      <c r="B17" s="48" t="s">
        <v>20</v>
      </c>
      <c r="C17" s="49"/>
      <c r="D17" s="45" t="s">
        <v>63</v>
      </c>
      <c r="E17" s="40">
        <v>36</v>
      </c>
      <c r="F17" s="72">
        <v>1.73</v>
      </c>
      <c r="G17" s="39">
        <v>77.760000000000005</v>
      </c>
      <c r="H17" s="39">
        <v>2.52</v>
      </c>
      <c r="I17" s="39">
        <v>0.39600000000000002</v>
      </c>
      <c r="J17" s="39">
        <v>16.667999999999999</v>
      </c>
    </row>
    <row r="18" spans="1:10" x14ac:dyDescent="0.3">
      <c r="A18" s="5"/>
      <c r="B18" s="77"/>
      <c r="C18" s="50"/>
      <c r="D18" s="60"/>
      <c r="E18" s="61"/>
      <c r="F18" s="42"/>
      <c r="G18" s="61"/>
      <c r="H18" s="61"/>
      <c r="I18" s="61"/>
      <c r="J18" s="62"/>
    </row>
    <row r="19" spans="1:10" x14ac:dyDescent="0.3">
      <c r="A19" s="5"/>
      <c r="B19" s="77"/>
      <c r="C19" s="77"/>
      <c r="D19" s="78"/>
      <c r="E19" s="79"/>
      <c r="F19" s="72"/>
      <c r="G19" s="79"/>
      <c r="H19" s="79"/>
      <c r="I19" s="79"/>
      <c r="J19" s="80"/>
    </row>
    <row r="20" spans="1:10" ht="15" thickBot="1" x14ac:dyDescent="0.35">
      <c r="A20" s="6"/>
      <c r="B20" s="54"/>
      <c r="C20" s="54"/>
      <c r="D20" s="55"/>
      <c r="E20" s="56"/>
      <c r="F20" s="57"/>
      <c r="G20" s="56"/>
      <c r="H20" s="56"/>
      <c r="I20" s="56"/>
      <c r="J20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7" tint="0.79998168889431442"/>
  </sheetPr>
  <dimension ref="A1:J20"/>
  <sheetViews>
    <sheetView showGridLines="0" showRowColHeaders="0" workbookViewId="0">
      <selection activeCell="E10" sqref="E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9" t="s">
        <v>26</v>
      </c>
      <c r="C1" s="90"/>
      <c r="D1" s="91"/>
      <c r="E1" t="s">
        <v>21</v>
      </c>
      <c r="F1" s="19"/>
      <c r="I1" t="s">
        <v>1</v>
      </c>
      <c r="J1" s="18">
        <v>44449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3" t="s">
        <v>10</v>
      </c>
      <c r="B4" s="43" t="s">
        <v>11</v>
      </c>
      <c r="C4" s="44" t="str">
        <f>"9/5"</f>
        <v>9/5</v>
      </c>
      <c r="D4" s="45" t="s">
        <v>79</v>
      </c>
      <c r="E4" s="40">
        <v>150</v>
      </c>
      <c r="F4" s="46">
        <v>47.67</v>
      </c>
      <c r="G4" s="39">
        <v>337.03500000000003</v>
      </c>
      <c r="H4" s="39">
        <v>25.35</v>
      </c>
      <c r="I4" s="39">
        <v>14.4</v>
      </c>
      <c r="J4" s="39">
        <v>20.145</v>
      </c>
    </row>
    <row r="5" spans="1:10" x14ac:dyDescent="0.3">
      <c r="A5" s="5"/>
      <c r="B5" s="4" t="s">
        <v>46</v>
      </c>
      <c r="C5" s="44" t="str">
        <f>"2/11"</f>
        <v>2/11</v>
      </c>
      <c r="D5" s="45" t="s">
        <v>44</v>
      </c>
      <c r="E5" s="40">
        <v>20</v>
      </c>
      <c r="F5" s="42">
        <v>2.98</v>
      </c>
      <c r="G5" s="39">
        <v>24.786000000000001</v>
      </c>
      <c r="H5" s="39">
        <v>0.496</v>
      </c>
      <c r="I5" s="39">
        <v>0.94199999999999995</v>
      </c>
      <c r="J5" s="39">
        <v>2.9940000000000002</v>
      </c>
    </row>
    <row r="6" spans="1:10" x14ac:dyDescent="0.3">
      <c r="A6" s="5"/>
      <c r="B6" s="48" t="s">
        <v>12</v>
      </c>
      <c r="C6" s="49" t="str">
        <f>"27/1"</f>
        <v>27/1</v>
      </c>
      <c r="D6" s="45" t="s">
        <v>57</v>
      </c>
      <c r="E6" s="40">
        <v>200</v>
      </c>
      <c r="F6" s="42">
        <v>2.5499999999999998</v>
      </c>
      <c r="G6" s="39">
        <v>147.96</v>
      </c>
      <c r="H6" s="39">
        <v>4.7E-2</v>
      </c>
      <c r="I6" s="39">
        <v>1.0999999999999999E-2</v>
      </c>
      <c r="J6" s="39">
        <v>13.63</v>
      </c>
    </row>
    <row r="7" spans="1:10" x14ac:dyDescent="0.3">
      <c r="A7" s="5"/>
      <c r="B7" s="48"/>
      <c r="C7" s="1"/>
      <c r="D7" s="1"/>
      <c r="E7" s="1"/>
      <c r="F7" s="1"/>
      <c r="G7" s="1"/>
      <c r="H7" s="1"/>
      <c r="I7" s="1"/>
      <c r="J7" s="1"/>
    </row>
    <row r="8" spans="1:10" ht="15" thickBot="1" x14ac:dyDescent="0.35">
      <c r="A8" s="6"/>
      <c r="B8" s="54"/>
      <c r="C8" s="54"/>
      <c r="D8" s="55"/>
      <c r="E8" s="56"/>
      <c r="F8" s="57"/>
      <c r="G8" s="56"/>
      <c r="H8" s="56"/>
      <c r="I8" s="56"/>
      <c r="J8" s="58"/>
    </row>
    <row r="9" spans="1:10" x14ac:dyDescent="0.3">
      <c r="A9" s="3" t="s">
        <v>13</v>
      </c>
      <c r="B9" s="59" t="s">
        <v>19</v>
      </c>
      <c r="C9" s="49" t="str">
        <f>"12/6"</f>
        <v>12/6</v>
      </c>
      <c r="D9" s="45" t="s">
        <v>51</v>
      </c>
      <c r="E9" s="40">
        <v>43</v>
      </c>
      <c r="F9" s="42">
        <v>5.65</v>
      </c>
      <c r="G9" s="39">
        <v>67.62</v>
      </c>
      <c r="H9" s="39">
        <v>0.6</v>
      </c>
      <c r="I9" s="39">
        <v>0.6</v>
      </c>
      <c r="J9" s="39">
        <v>14.7</v>
      </c>
    </row>
    <row r="10" spans="1:10" x14ac:dyDescent="0.3">
      <c r="A10" s="5"/>
      <c r="B10" s="50"/>
      <c r="C10" s="50"/>
      <c r="D10" s="60"/>
      <c r="E10" s="61"/>
      <c r="F10" s="42"/>
      <c r="G10" s="61"/>
      <c r="H10" s="61"/>
      <c r="I10" s="61"/>
      <c r="J10" s="62"/>
    </row>
    <row r="11" spans="1:10" ht="15" thickBot="1" x14ac:dyDescent="0.35">
      <c r="A11" s="6"/>
      <c r="B11" s="54"/>
      <c r="C11" s="54"/>
      <c r="D11" s="55"/>
      <c r="E11" s="56"/>
      <c r="F11" s="57"/>
      <c r="G11" s="56"/>
      <c r="H11" s="56"/>
      <c r="I11" s="56"/>
      <c r="J11" s="58"/>
    </row>
    <row r="12" spans="1:10" x14ac:dyDescent="0.3">
      <c r="A12" s="5" t="s">
        <v>14</v>
      </c>
      <c r="B12" s="63" t="s">
        <v>15</v>
      </c>
      <c r="C12" s="49" t="str">
        <f>"10/2"</f>
        <v>10/2</v>
      </c>
      <c r="D12" s="45" t="s">
        <v>47</v>
      </c>
      <c r="E12" s="40">
        <v>60</v>
      </c>
      <c r="F12" s="41">
        <v>3.61</v>
      </c>
      <c r="G12" s="39">
        <v>7.56</v>
      </c>
      <c r="H12" s="39">
        <v>0.45100000000000001</v>
      </c>
      <c r="I12" s="39">
        <v>5.2999999999999999E-2</v>
      </c>
      <c r="J12" s="39">
        <v>1.911</v>
      </c>
    </row>
    <row r="13" spans="1:10" x14ac:dyDescent="0.3">
      <c r="A13" s="5"/>
      <c r="B13" s="48" t="s">
        <v>16</v>
      </c>
      <c r="C13" s="49" t="str">
        <f>"40/2"</f>
        <v>40/2</v>
      </c>
      <c r="D13" s="74" t="s">
        <v>80</v>
      </c>
      <c r="E13" s="40">
        <v>200</v>
      </c>
      <c r="F13" s="42">
        <v>8.19</v>
      </c>
      <c r="G13" s="39">
        <v>99.11</v>
      </c>
      <c r="H13" s="39">
        <v>6.0030000000000001</v>
      </c>
      <c r="I13" s="39">
        <v>2.681</v>
      </c>
      <c r="J13" s="39">
        <v>11.012</v>
      </c>
    </row>
    <row r="14" spans="1:10" x14ac:dyDescent="0.3">
      <c r="A14" s="5"/>
      <c r="B14" s="48" t="s">
        <v>17</v>
      </c>
      <c r="C14" s="44" t="str">
        <f>"12/8"</f>
        <v>12/8</v>
      </c>
      <c r="D14" s="73" t="s">
        <v>81</v>
      </c>
      <c r="E14" s="40">
        <v>90</v>
      </c>
      <c r="F14" s="42">
        <v>35.18</v>
      </c>
      <c r="G14" s="39">
        <v>229.815</v>
      </c>
      <c r="H14" s="39">
        <v>13.218</v>
      </c>
      <c r="I14" s="39">
        <v>14.098000000000001</v>
      </c>
      <c r="J14" s="39">
        <v>3.3170000000000002</v>
      </c>
    </row>
    <row r="15" spans="1:10" x14ac:dyDescent="0.3">
      <c r="A15" s="5"/>
      <c r="B15" s="48" t="s">
        <v>18</v>
      </c>
      <c r="C15" s="49" t="str">
        <f>"43/3"</f>
        <v>43/3</v>
      </c>
      <c r="D15" s="74" t="s">
        <v>67</v>
      </c>
      <c r="E15" s="40">
        <v>150</v>
      </c>
      <c r="F15" s="42">
        <v>4.96</v>
      </c>
      <c r="G15" s="39">
        <v>184.887</v>
      </c>
      <c r="H15" s="39">
        <v>5.3109999999999999</v>
      </c>
      <c r="I15" s="39">
        <v>3.7730000000000001</v>
      </c>
      <c r="J15" s="39">
        <v>34.124000000000002</v>
      </c>
    </row>
    <row r="16" spans="1:10" x14ac:dyDescent="0.3">
      <c r="A16" s="5"/>
      <c r="B16" s="1" t="s">
        <v>69</v>
      </c>
      <c r="C16" s="49" t="str">
        <f>"1/16"</f>
        <v>1/16</v>
      </c>
      <c r="D16" s="81" t="s">
        <v>50</v>
      </c>
      <c r="E16" s="40">
        <v>200</v>
      </c>
      <c r="F16" s="42">
        <v>6.37</v>
      </c>
      <c r="G16" s="39">
        <v>106.848</v>
      </c>
      <c r="H16" s="39">
        <v>0</v>
      </c>
      <c r="I16" s="39">
        <v>0</v>
      </c>
      <c r="J16" s="39">
        <v>0</v>
      </c>
    </row>
    <row r="17" spans="1:10" x14ac:dyDescent="0.3">
      <c r="A17" s="5"/>
      <c r="B17" s="48" t="s">
        <v>23</v>
      </c>
      <c r="C17" s="49"/>
      <c r="D17" s="45" t="s">
        <v>54</v>
      </c>
      <c r="E17" s="40">
        <v>36</v>
      </c>
      <c r="F17" s="42">
        <v>1.8</v>
      </c>
      <c r="G17" s="39">
        <v>84.96</v>
      </c>
      <c r="H17" s="39">
        <v>2.7719999999999998</v>
      </c>
      <c r="I17" s="39">
        <v>0.36</v>
      </c>
      <c r="J17" s="39">
        <v>17.244</v>
      </c>
    </row>
    <row r="18" spans="1:10" x14ac:dyDescent="0.3">
      <c r="A18" s="5"/>
      <c r="B18" s="48" t="s">
        <v>20</v>
      </c>
      <c r="C18" s="49"/>
      <c r="D18" s="45" t="s">
        <v>63</v>
      </c>
      <c r="E18" s="40">
        <v>36</v>
      </c>
      <c r="F18" s="72">
        <v>1.73</v>
      </c>
      <c r="G18" s="39">
        <v>77.760000000000005</v>
      </c>
      <c r="H18" s="39">
        <v>2.52</v>
      </c>
      <c r="I18" s="39">
        <v>0.39600000000000002</v>
      </c>
      <c r="J18" s="39">
        <v>16.667999999999999</v>
      </c>
    </row>
    <row r="19" spans="1:10" x14ac:dyDescent="0.3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 x14ac:dyDescent="0.35">
      <c r="A20" s="6"/>
      <c r="B20" s="7"/>
      <c r="C20" s="7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7" tint="0.79998168889431442"/>
  </sheetPr>
  <dimension ref="A1:J20"/>
  <sheetViews>
    <sheetView showGridLines="0" showRowColHeaders="0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9" t="s">
        <v>26</v>
      </c>
      <c r="C1" s="90"/>
      <c r="D1" s="91"/>
      <c r="E1" t="s">
        <v>21</v>
      </c>
      <c r="F1" s="19"/>
      <c r="I1" t="s">
        <v>1</v>
      </c>
      <c r="J1" s="18">
        <v>44450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98</v>
      </c>
      <c r="C4" s="51" t="str">
        <f>"13/8"</f>
        <v>13/8</v>
      </c>
      <c r="D4" s="82" t="s">
        <v>82</v>
      </c>
      <c r="E4" s="53">
        <v>90</v>
      </c>
      <c r="F4" s="41">
        <v>49.03</v>
      </c>
      <c r="G4" s="47">
        <v>257.94</v>
      </c>
      <c r="H4" s="47">
        <v>20.106999999999999</v>
      </c>
      <c r="I4" s="47">
        <v>19.600000000000001</v>
      </c>
      <c r="J4" s="47">
        <v>0.37</v>
      </c>
    </row>
    <row r="5" spans="1:10" x14ac:dyDescent="0.3">
      <c r="A5" s="5"/>
      <c r="B5" s="1" t="s">
        <v>97</v>
      </c>
      <c r="C5" s="64" t="str">
        <f>"18/3"</f>
        <v>18/3</v>
      </c>
      <c r="D5" s="82" t="s">
        <v>83</v>
      </c>
      <c r="E5" s="53">
        <v>150</v>
      </c>
      <c r="F5" s="42">
        <v>6.55</v>
      </c>
      <c r="G5" s="47">
        <v>116.34399999999999</v>
      </c>
      <c r="H5" s="47">
        <v>2.3370000000000002</v>
      </c>
      <c r="I5" s="47">
        <v>3.6930000000000001</v>
      </c>
      <c r="J5" s="47">
        <v>5.4240000000000004</v>
      </c>
    </row>
    <row r="6" spans="1:10" x14ac:dyDescent="0.3">
      <c r="A6" s="5"/>
      <c r="B6" s="1" t="s">
        <v>12</v>
      </c>
      <c r="C6" s="51" t="str">
        <f>"14/10"</f>
        <v>14/10</v>
      </c>
      <c r="D6" s="52" t="s">
        <v>71</v>
      </c>
      <c r="E6" s="53">
        <v>200</v>
      </c>
      <c r="F6" s="42">
        <v>6.82</v>
      </c>
      <c r="G6" s="47">
        <v>161.577</v>
      </c>
      <c r="H6" s="47">
        <v>3.8679999999999999</v>
      </c>
      <c r="I6" s="47">
        <v>3.476</v>
      </c>
      <c r="J6" s="47">
        <v>15.64</v>
      </c>
    </row>
    <row r="7" spans="1:10" x14ac:dyDescent="0.3">
      <c r="A7" s="5"/>
      <c r="B7" s="1" t="s">
        <v>22</v>
      </c>
      <c r="C7" s="51"/>
      <c r="D7" s="52" t="s">
        <v>54</v>
      </c>
      <c r="E7" s="53">
        <v>36</v>
      </c>
      <c r="F7" s="42">
        <v>1.8</v>
      </c>
      <c r="G7" s="47">
        <v>84.96</v>
      </c>
      <c r="H7" s="47">
        <v>2.7719999999999998</v>
      </c>
      <c r="I7" s="47">
        <v>0.36</v>
      </c>
      <c r="J7" s="47">
        <v>17.244</v>
      </c>
    </row>
    <row r="8" spans="1:10" ht="15" thickBot="1" x14ac:dyDescent="0.35">
      <c r="A8" s="6"/>
      <c r="B8" s="7"/>
      <c r="C8" s="7"/>
      <c r="D8" s="30"/>
      <c r="E8" s="16"/>
      <c r="F8" s="22"/>
      <c r="G8" s="16"/>
      <c r="H8" s="16"/>
      <c r="I8" s="16"/>
      <c r="J8" s="17"/>
    </row>
    <row r="9" spans="1:10" x14ac:dyDescent="0.3">
      <c r="A9" s="3" t="s">
        <v>13</v>
      </c>
      <c r="B9" s="9" t="s">
        <v>19</v>
      </c>
      <c r="C9" s="51" t="str">
        <f>"12/6"</f>
        <v>12/6</v>
      </c>
      <c r="D9" s="52" t="s">
        <v>51</v>
      </c>
      <c r="E9" s="53">
        <v>264</v>
      </c>
      <c r="F9" s="72">
        <v>23.76</v>
      </c>
      <c r="G9" s="47">
        <v>67.62</v>
      </c>
      <c r="H9" s="47">
        <v>0.6</v>
      </c>
      <c r="I9" s="47">
        <v>0.6</v>
      </c>
      <c r="J9" s="47">
        <v>14.7</v>
      </c>
    </row>
    <row r="10" spans="1:10" x14ac:dyDescent="0.3">
      <c r="A10" s="5"/>
      <c r="B10" s="2"/>
      <c r="C10" s="2"/>
      <c r="D10" s="29"/>
      <c r="E10" s="14"/>
      <c r="F10" s="21"/>
      <c r="G10" s="14"/>
      <c r="H10" s="14"/>
      <c r="I10" s="14"/>
      <c r="J10" s="15"/>
    </row>
    <row r="11" spans="1:10" ht="15" thickBot="1" x14ac:dyDescent="0.35">
      <c r="A11" s="6"/>
      <c r="B11" s="7"/>
      <c r="C11" s="7"/>
      <c r="D11" s="30"/>
      <c r="E11" s="16"/>
      <c r="F11" s="22"/>
      <c r="G11" s="16"/>
      <c r="H11" s="16"/>
      <c r="I11" s="16"/>
      <c r="J11" s="17"/>
    </row>
    <row r="12" spans="1:10" x14ac:dyDescent="0.3">
      <c r="A12" s="5" t="s">
        <v>14</v>
      </c>
      <c r="B12" s="63" t="s">
        <v>17</v>
      </c>
      <c r="C12" s="51"/>
      <c r="D12" s="82"/>
      <c r="E12" s="53"/>
      <c r="F12" s="41"/>
      <c r="G12" s="47"/>
      <c r="H12" s="47"/>
      <c r="I12" s="47"/>
      <c r="J12" s="47"/>
    </row>
    <row r="13" spans="1:10" x14ac:dyDescent="0.3">
      <c r="A13" s="5"/>
      <c r="B13" s="48" t="s">
        <v>18</v>
      </c>
      <c r="C13" s="64"/>
      <c r="D13" s="82"/>
      <c r="E13" s="53"/>
      <c r="F13" s="42"/>
      <c r="G13" s="47"/>
      <c r="H13" s="47"/>
      <c r="I13" s="47"/>
      <c r="J13" s="47"/>
    </row>
    <row r="14" spans="1:10" x14ac:dyDescent="0.3">
      <c r="A14" s="5"/>
      <c r="B14" s="48" t="s">
        <v>69</v>
      </c>
      <c r="C14" s="51"/>
      <c r="D14" s="52"/>
      <c r="E14" s="53"/>
      <c r="F14" s="42"/>
      <c r="G14" s="47"/>
      <c r="H14" s="47"/>
      <c r="I14" s="47"/>
      <c r="J14" s="47"/>
    </row>
    <row r="15" spans="1:10" x14ac:dyDescent="0.3">
      <c r="A15" s="5"/>
      <c r="B15" s="48" t="s">
        <v>55</v>
      </c>
      <c r="C15" s="51"/>
      <c r="D15" s="52"/>
      <c r="E15" s="53"/>
      <c r="F15" s="42"/>
      <c r="G15" s="47"/>
      <c r="H15" s="47"/>
      <c r="I15" s="47"/>
      <c r="J15" s="47"/>
    </row>
    <row r="16" spans="1:10" x14ac:dyDescent="0.3">
      <c r="A16" s="5"/>
      <c r="B16" s="48"/>
      <c r="C16" s="51"/>
      <c r="D16" s="52"/>
      <c r="E16" s="53"/>
      <c r="F16" s="72"/>
      <c r="G16" s="47"/>
      <c r="H16" s="47"/>
      <c r="I16" s="47"/>
      <c r="J16" s="47"/>
    </row>
    <row r="17" spans="1:10" x14ac:dyDescent="0.3">
      <c r="A17" s="5"/>
      <c r="B17" s="48"/>
      <c r="C17" s="50"/>
      <c r="D17" s="60"/>
      <c r="E17" s="61"/>
      <c r="F17" s="42"/>
      <c r="G17" s="61"/>
      <c r="H17" s="61"/>
      <c r="I17" s="61"/>
      <c r="J17" s="62"/>
    </row>
    <row r="18" spans="1:10" x14ac:dyDescent="0.3">
      <c r="A18" s="5"/>
      <c r="B18" s="1"/>
      <c r="C18" s="2"/>
      <c r="D18" s="29"/>
      <c r="E18" s="14"/>
      <c r="F18" s="21"/>
      <c r="G18" s="14"/>
      <c r="H18" s="14"/>
      <c r="I18" s="14"/>
      <c r="J18" s="15"/>
    </row>
    <row r="19" spans="1:10" x14ac:dyDescent="0.3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 x14ac:dyDescent="0.35">
      <c r="A20" s="6"/>
      <c r="B20" s="7"/>
      <c r="C20" s="7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2.09.2021</vt:lpstr>
      <vt:lpstr>3.09.2021</vt:lpstr>
      <vt:lpstr>4.09.2021</vt:lpstr>
      <vt:lpstr>6.09.2021</vt:lpstr>
      <vt:lpstr>7.09.2021</vt:lpstr>
      <vt:lpstr>8.09.2021</vt:lpstr>
      <vt:lpstr>9.09.2021</vt:lpstr>
      <vt:lpstr>10.09.2021</vt:lpstr>
      <vt:lpstr>11.09.2021</vt:lpstr>
      <vt:lpstr>13.09.2021</vt:lpstr>
      <vt:lpstr>14.09.2021</vt:lpstr>
      <vt:lpstr>15.09.2021</vt:lpstr>
      <vt:lpstr>21.09.2021</vt:lpstr>
      <vt:lpstr>22.09.2021</vt:lpstr>
      <vt:lpstr>23.09.2021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1657443</cp:lastModifiedBy>
  <cp:lastPrinted>2021-05-18T10:32:40Z</cp:lastPrinted>
  <dcterms:created xsi:type="dcterms:W3CDTF">2015-06-05T18:19:34Z</dcterms:created>
  <dcterms:modified xsi:type="dcterms:W3CDTF">2021-09-25T08:52:40Z</dcterms:modified>
</cp:coreProperties>
</file>