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55" windowHeight="8445" firstSheet="1" activeTab="1"/>
  </bookViews>
  <sheets>
    <sheet name="Штатное расписание 01.10.201 (2" sheetId="5" r:id="rId1"/>
    <sheet name="Штатное расписание 01.09.2017 г" sheetId="4" r:id="rId2"/>
  </sheets>
  <calcPr calcId="152511"/>
</workbook>
</file>

<file path=xl/calcChain.xml><?xml version="1.0" encoding="utf-8"?>
<calcChain xmlns="http://schemas.openxmlformats.org/spreadsheetml/2006/main">
  <c r="P41" i="5"/>
  <c r="O41"/>
  <c r="N41"/>
  <c r="M41"/>
  <c r="L41"/>
  <c r="K41"/>
  <c r="I41"/>
  <c r="H41"/>
  <c r="G41"/>
  <c r="F41"/>
  <c r="E41"/>
  <c r="D41"/>
  <c r="Q40"/>
  <c r="R40"/>
  <c r="Q39"/>
  <c r="R39"/>
  <c r="Q38"/>
  <c r="R38"/>
  <c r="Q37"/>
  <c r="R37"/>
  <c r="J36"/>
  <c r="Q36"/>
  <c r="R36"/>
  <c r="Q35"/>
  <c r="R35"/>
  <c r="Q34"/>
  <c r="R34"/>
  <c r="Q33"/>
  <c r="R33"/>
  <c r="J32"/>
  <c r="Q32"/>
  <c r="R32"/>
  <c r="J31"/>
  <c r="Q30"/>
  <c r="R30"/>
  <c r="Q29"/>
  <c r="R29"/>
  <c r="Q28"/>
  <c r="R28"/>
  <c r="P26"/>
  <c r="O26"/>
  <c r="N26"/>
  <c r="M26"/>
  <c r="L26"/>
  <c r="K26"/>
  <c r="I26"/>
  <c r="H26"/>
  <c r="G26"/>
  <c r="F26"/>
  <c r="E26"/>
  <c r="D26"/>
  <c r="J25"/>
  <c r="Q25"/>
  <c r="R25"/>
  <c r="R24"/>
  <c r="Q24"/>
  <c r="R23"/>
  <c r="Q23"/>
  <c r="R22"/>
  <c r="Q22"/>
  <c r="R21"/>
  <c r="Q21"/>
  <c r="Q20"/>
  <c r="P19"/>
  <c r="P27"/>
  <c r="P42"/>
  <c r="P43"/>
  <c r="O19"/>
  <c r="O27"/>
  <c r="O42"/>
  <c r="O43"/>
  <c r="N19"/>
  <c r="N27"/>
  <c r="N42"/>
  <c r="N43"/>
  <c r="M19"/>
  <c r="M27"/>
  <c r="M42"/>
  <c r="M43"/>
  <c r="L19"/>
  <c r="L27"/>
  <c r="L42"/>
  <c r="L43"/>
  <c r="K19"/>
  <c r="K27"/>
  <c r="K42"/>
  <c r="K43"/>
  <c r="J19"/>
  <c r="I19"/>
  <c r="I27"/>
  <c r="I42"/>
  <c r="I43"/>
  <c r="H19"/>
  <c r="H27"/>
  <c r="H42"/>
  <c r="H43"/>
  <c r="G19"/>
  <c r="G27"/>
  <c r="G42"/>
  <c r="G43"/>
  <c r="F19"/>
  <c r="F27"/>
  <c r="F42"/>
  <c r="F43"/>
  <c r="E19"/>
  <c r="D19"/>
  <c r="D27"/>
  <c r="Q18"/>
  <c r="R18"/>
  <c r="Q17"/>
  <c r="R17"/>
  <c r="Q16"/>
  <c r="R16"/>
  <c r="Q15"/>
  <c r="R15"/>
  <c r="Q14"/>
  <c r="R14"/>
  <c r="Q13"/>
  <c r="Q19"/>
  <c r="J25" i="4"/>
  <c r="Q25"/>
  <c r="Q36"/>
  <c r="R36"/>
  <c r="Q32"/>
  <c r="Q38"/>
  <c r="R38"/>
  <c r="Q39"/>
  <c r="R39"/>
  <c r="Q40"/>
  <c r="R40"/>
  <c r="Q28"/>
  <c r="R28"/>
  <c r="Q29"/>
  <c r="R29"/>
  <c r="Q30"/>
  <c r="R30"/>
  <c r="Q31"/>
  <c r="R31"/>
  <c r="Q33"/>
  <c r="R33"/>
  <c r="Q34"/>
  <c r="R34"/>
  <c r="Q35"/>
  <c r="R35"/>
  <c r="Q37"/>
  <c r="R37"/>
  <c r="E41"/>
  <c r="D41"/>
  <c r="Q20"/>
  <c r="R20"/>
  <c r="Q21"/>
  <c r="R21"/>
  <c r="Q22"/>
  <c r="R22"/>
  <c r="Q23"/>
  <c r="R23"/>
  <c r="Q24"/>
  <c r="R24"/>
  <c r="Q13"/>
  <c r="R13"/>
  <c r="R19"/>
  <c r="Q18"/>
  <c r="R18"/>
  <c r="Q14"/>
  <c r="R14"/>
  <c r="Q15"/>
  <c r="R15"/>
  <c r="Q16"/>
  <c r="R16"/>
  <c r="Q17"/>
  <c r="R17"/>
  <c r="P19"/>
  <c r="P26"/>
  <c r="P27"/>
  <c r="P42"/>
  <c r="P43"/>
  <c r="O19"/>
  <c r="O26"/>
  <c r="O27"/>
  <c r="N19"/>
  <c r="N26"/>
  <c r="N27"/>
  <c r="M19"/>
  <c r="M26"/>
  <c r="M27"/>
  <c r="L19"/>
  <c r="L26"/>
  <c r="L27"/>
  <c r="L42"/>
  <c r="L43"/>
  <c r="K19"/>
  <c r="K26"/>
  <c r="K27"/>
  <c r="J19"/>
  <c r="I19"/>
  <c r="I26"/>
  <c r="I27"/>
  <c r="H19"/>
  <c r="H26"/>
  <c r="H27"/>
  <c r="G19"/>
  <c r="G26"/>
  <c r="G27"/>
  <c r="F19"/>
  <c r="F26"/>
  <c r="F27"/>
  <c r="F42"/>
  <c r="F43"/>
  <c r="E26"/>
  <c r="E19"/>
  <c r="E27"/>
  <c r="E42"/>
  <c r="E43"/>
  <c r="D26"/>
  <c r="D19"/>
  <c r="D27"/>
  <c r="D42"/>
  <c r="D43"/>
  <c r="P41"/>
  <c r="O41"/>
  <c r="N41"/>
  <c r="N42"/>
  <c r="N43"/>
  <c r="M41"/>
  <c r="L41"/>
  <c r="K41"/>
  <c r="K42"/>
  <c r="K43"/>
  <c r="I41"/>
  <c r="H41"/>
  <c r="H42"/>
  <c r="H43"/>
  <c r="G41"/>
  <c r="F41"/>
  <c r="J41" i="5"/>
  <c r="Q31"/>
  <c r="R31"/>
  <c r="E27"/>
  <c r="E42"/>
  <c r="E43"/>
  <c r="J26"/>
  <c r="J27"/>
  <c r="J42"/>
  <c r="J43"/>
  <c r="R32" i="4"/>
  <c r="J41"/>
  <c r="Q26" i="5"/>
  <c r="Q27"/>
  <c r="R20"/>
  <c r="R26"/>
  <c r="D42"/>
  <c r="D43"/>
  <c r="R13"/>
  <c r="R19"/>
  <c r="R27"/>
  <c r="R41"/>
  <c r="Q41"/>
  <c r="R42"/>
  <c r="R43"/>
  <c r="Q42"/>
  <c r="Q43"/>
  <c r="Q19" i="4"/>
  <c r="R41"/>
  <c r="G42"/>
  <c r="G43"/>
  <c r="M42"/>
  <c r="M43"/>
  <c r="Q41"/>
  <c r="I42"/>
  <c r="I43"/>
  <c r="O42"/>
  <c r="O43"/>
  <c r="R25"/>
  <c r="R26"/>
  <c r="R27"/>
  <c r="R42"/>
  <c r="R43"/>
  <c r="Q26"/>
  <c r="Q27"/>
  <c r="Q42"/>
  <c r="Q43"/>
  <c r="J26"/>
  <c r="J27"/>
  <c r="J42"/>
  <c r="J43"/>
</calcChain>
</file>

<file path=xl/sharedStrings.xml><?xml version="1.0" encoding="utf-8"?>
<sst xmlns="http://schemas.openxmlformats.org/spreadsheetml/2006/main" count="143" uniqueCount="77">
  <si>
    <t>Форма по ОКУД</t>
  </si>
  <si>
    <t>по ОКПО</t>
  </si>
  <si>
    <t>0301017</t>
  </si>
  <si>
    <t>Номер документа</t>
  </si>
  <si>
    <t>Дата составления</t>
  </si>
  <si>
    <t>Должность (специальность, профессия),  разряд, класс (категория) квалификации</t>
  </si>
  <si>
    <t>Итого</t>
  </si>
  <si>
    <t>№ п/п</t>
  </si>
  <si>
    <t>Всего с уральскими</t>
  </si>
  <si>
    <t>51840693</t>
  </si>
  <si>
    <t xml:space="preserve">СОГЛАСОВАНО: </t>
  </si>
  <si>
    <t xml:space="preserve">Начальник МОУО </t>
  </si>
  <si>
    <t>Выплаты компенсационного характера</t>
  </si>
  <si>
    <t>Категория</t>
  </si>
  <si>
    <t>Тарифная ставка (оклад) с учетом сельских, руб.</t>
  </si>
  <si>
    <t>"___" ____________20___ г.</t>
  </si>
  <si>
    <t>Количество штатных единиц</t>
  </si>
  <si>
    <t xml:space="preserve">Всего, руб </t>
  </si>
  <si>
    <t xml:space="preserve">ШТАТНОЕ РАСПИСАНИЕ </t>
  </si>
  <si>
    <t>Педагогические работники (областной бюджет)</t>
  </si>
  <si>
    <t>Непедагогические работники (областной бюджет)</t>
  </si>
  <si>
    <t>Непедагогические работники (местный бюджет)</t>
  </si>
  <si>
    <t>Общеобразовательное учреждение</t>
  </si>
  <si>
    <t>ИТОГО (областной бюджет)</t>
  </si>
  <si>
    <t>Итого по ОО</t>
  </si>
  <si>
    <t>ИТОГО ПО УЧРЕЖДЕНИЮ</t>
  </si>
  <si>
    <t>__________________</t>
  </si>
  <si>
    <t xml:space="preserve">Руководитель </t>
  </si>
  <si>
    <t xml:space="preserve">Главный бухгалтер </t>
  </si>
  <si>
    <t>Т..А.Трифанова</t>
  </si>
  <si>
    <t>И.П.Нефедова</t>
  </si>
  <si>
    <t>Учитель</t>
  </si>
  <si>
    <t>проверка тетрадей</t>
  </si>
  <si>
    <t>классное руководство</t>
  </si>
  <si>
    <t>кабинет</t>
  </si>
  <si>
    <t>вредность</t>
  </si>
  <si>
    <t>ночные</t>
  </si>
  <si>
    <t>Педагог организатор детского досуга</t>
  </si>
  <si>
    <t>Преподаватель-организатор ОБЖ</t>
  </si>
  <si>
    <t>Педагог-психолог</t>
  </si>
  <si>
    <t>Учитель логопед</t>
  </si>
  <si>
    <t>Социальный педагог</t>
  </si>
  <si>
    <t>Директор</t>
  </si>
  <si>
    <t>Заме.директора по УР</t>
  </si>
  <si>
    <t>Заме.директора по ВР</t>
  </si>
  <si>
    <t>Лаборант</t>
  </si>
  <si>
    <t>Секретарь учебной части</t>
  </si>
  <si>
    <t>Главный бухгалтер</t>
  </si>
  <si>
    <t>Бухгалтер</t>
  </si>
  <si>
    <t>Заведующий хозяйством</t>
  </si>
  <si>
    <t>повар</t>
  </si>
  <si>
    <t>кухонный рабочий</t>
  </si>
  <si>
    <t>гардеробщик</t>
  </si>
  <si>
    <t>Уборщик служебных помещений</t>
  </si>
  <si>
    <t>сторож</t>
  </si>
  <si>
    <t>дворник</t>
  </si>
  <si>
    <t>водитель (автобуса)</t>
  </si>
  <si>
    <t>рабочий по комплексному обслуживанию зданий</t>
  </si>
  <si>
    <t>механик</t>
  </si>
  <si>
    <t>1</t>
  </si>
  <si>
    <t>техник-электрик</t>
  </si>
  <si>
    <t>МО Красноуфимский округ_______________</t>
  </si>
  <si>
    <t>01.09.16</t>
  </si>
  <si>
    <t>Утверждено                                                            Приказом организации № 84 от 01.09.2016г.</t>
  </si>
  <si>
    <t>Штат в количестве __46__ человек</t>
  </si>
  <si>
    <r>
      <t>Наименование учреждения</t>
    </r>
    <r>
      <rPr>
        <b/>
        <sz val="11"/>
        <rFont val="Times New Roman"/>
        <family val="1"/>
        <charset val="204"/>
      </rPr>
      <t>: МКОУ "Саранинская средняя общеобразовательная школа"</t>
    </r>
  </si>
  <si>
    <t>Библиотекарь</t>
  </si>
  <si>
    <r>
      <t>Период</t>
    </r>
    <r>
      <rPr>
        <b/>
        <sz val="11"/>
        <rFont val="Times New Roman"/>
        <family val="1"/>
        <charset val="204"/>
      </rPr>
      <t>: с 01 сентября   2017 года  по  31 августа 2018г</t>
    </r>
  </si>
  <si>
    <t>Утверждено                                                            Приказом организации № 85/1 от 11.09.2017г.</t>
  </si>
  <si>
    <t xml:space="preserve">Заведующий аппаратом управления МОУО </t>
  </si>
  <si>
    <t xml:space="preserve">Педагог организатор </t>
  </si>
  <si>
    <t>Зам.директора по УР</t>
  </si>
  <si>
    <t>Зам.директора по ВР</t>
  </si>
  <si>
    <t>Прогр. доп.образован.</t>
  </si>
  <si>
    <t>МО Красноуфимский округ_________И.П.Могольников</t>
  </si>
  <si>
    <t>11.09.17</t>
  </si>
  <si>
    <t>Штат в количестве    46  человек</t>
  </si>
</sst>
</file>

<file path=xl/styles.xml><?xml version="1.0" encoding="utf-8"?>
<styleSheet xmlns="http://schemas.openxmlformats.org/spreadsheetml/2006/main">
  <numFmts count="1">
    <numFmt numFmtId="174" formatCode="#,##0.00_р_."/>
  </numFmts>
  <fonts count="14"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7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right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174" fontId="6" fillId="0" borderId="7" xfId="0" applyNumberFormat="1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/>
    <xf numFmtId="0" fontId="12" fillId="0" borderId="0" xfId="0" applyFont="1"/>
    <xf numFmtId="0" fontId="11" fillId="2" borderId="0" xfId="0" applyFont="1" applyFill="1" applyAlignment="1">
      <alignment wrapText="1"/>
    </xf>
    <xf numFmtId="0" fontId="11" fillId="2" borderId="0" xfId="0" applyFont="1" applyFill="1" applyAlignment="1">
      <alignment horizontal="right"/>
    </xf>
    <xf numFmtId="1" fontId="11" fillId="2" borderId="0" xfId="0" applyNumberFormat="1" applyFont="1" applyFill="1" applyBorder="1" applyAlignment="1">
      <alignment horizontal="center" wrapText="1"/>
    </xf>
    <xf numFmtId="4" fontId="5" fillId="2" borderId="0" xfId="0" applyNumberFormat="1" applyFont="1" applyFill="1" applyBorder="1" applyAlignment="1">
      <alignment horizontal="center" wrapText="1"/>
    </xf>
    <xf numFmtId="0" fontId="11" fillId="2" borderId="0" xfId="0" applyFont="1" applyFill="1" applyAlignment="1"/>
    <xf numFmtId="0" fontId="12" fillId="0" borderId="0" xfId="0" applyFont="1" applyAlignment="1"/>
    <xf numFmtId="0" fontId="11" fillId="2" borderId="0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2" fontId="6" fillId="4" borderId="13" xfId="0" applyNumberFormat="1" applyFont="1" applyFill="1" applyBorder="1" applyAlignment="1">
      <alignment horizontal="center" vertical="center" wrapText="1"/>
    </xf>
    <xf numFmtId="174" fontId="6" fillId="4" borderId="13" xfId="0" applyNumberFormat="1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2" fontId="6" fillId="5" borderId="6" xfId="0" applyNumberFormat="1" applyFont="1" applyFill="1" applyBorder="1" applyAlignment="1">
      <alignment horizontal="center" vertical="center" wrapText="1"/>
    </xf>
    <xf numFmtId="174" fontId="6" fillId="5" borderId="6" xfId="0" applyNumberFormat="1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2" fontId="6" fillId="6" borderId="13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1" fillId="2" borderId="0" xfId="0" applyFont="1" applyFill="1" applyBorder="1" applyAlignment="1"/>
    <xf numFmtId="0" fontId="0" fillId="0" borderId="0" xfId="0" applyAlignment="1"/>
    <xf numFmtId="174" fontId="13" fillId="4" borderId="13" xfId="0" applyNumberFormat="1" applyFont="1" applyFill="1" applyBorder="1" applyAlignment="1">
      <alignment horizontal="center" vertical="center" wrapText="1"/>
    </xf>
    <xf numFmtId="174" fontId="13" fillId="0" borderId="7" xfId="0" applyNumberFormat="1" applyFont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center" vertical="center" wrapText="1"/>
    </xf>
    <xf numFmtId="4" fontId="13" fillId="3" borderId="7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/>
    </xf>
    <xf numFmtId="4" fontId="5" fillId="2" borderId="0" xfId="0" applyNumberFormat="1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textRotation="90" wrapText="1"/>
    </xf>
    <xf numFmtId="0" fontId="6" fillId="8" borderId="3" xfId="0" applyFont="1" applyFill="1" applyBorder="1" applyAlignment="1">
      <alignment horizontal="center" vertical="center" textRotation="90" wrapText="1"/>
    </xf>
    <xf numFmtId="0" fontId="6" fillId="8" borderId="20" xfId="0" applyFont="1" applyFill="1" applyBorder="1" applyAlignment="1">
      <alignment horizontal="center" vertical="center" textRotation="90" wrapText="1"/>
    </xf>
    <xf numFmtId="0" fontId="6" fillId="5" borderId="21" xfId="0" applyFont="1" applyFill="1" applyBorder="1" applyAlignment="1">
      <alignment horizontal="center" vertical="center" textRotation="90" wrapText="1"/>
    </xf>
    <xf numFmtId="0" fontId="6" fillId="5" borderId="6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textRotation="90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textRotation="90" wrapText="1"/>
    </xf>
    <xf numFmtId="0" fontId="6" fillId="6" borderId="6" xfId="0" applyFont="1" applyFill="1" applyBorder="1" applyAlignment="1">
      <alignment horizontal="center" vertical="center" textRotation="90" wrapText="1"/>
    </xf>
    <xf numFmtId="0" fontId="6" fillId="6" borderId="1" xfId="0" applyFont="1" applyFill="1" applyBorder="1" applyAlignment="1">
      <alignment horizontal="center" vertical="center" textRotation="90" wrapText="1"/>
    </xf>
    <xf numFmtId="0" fontId="10" fillId="2" borderId="0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left" vertical="top"/>
    </xf>
    <xf numFmtId="0" fontId="9" fillId="0" borderId="15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3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7"/>
  <sheetViews>
    <sheetView topLeftCell="G28" workbookViewId="0">
      <selection activeCell="F25" sqref="F25"/>
    </sheetView>
  </sheetViews>
  <sheetFormatPr defaultRowHeight="12.75"/>
  <cols>
    <col min="1" max="1" width="4.140625" customWidth="1"/>
    <col min="2" max="2" width="8.28515625" customWidth="1"/>
    <col min="3" max="3" width="18.85546875" customWidth="1"/>
    <col min="4" max="4" width="9.5703125" customWidth="1"/>
    <col min="5" max="5" width="13" customWidth="1"/>
    <col min="6" max="6" width="9.85546875" customWidth="1"/>
    <col min="7" max="7" width="8.7109375" customWidth="1"/>
    <col min="8" max="8" width="8.42578125" customWidth="1"/>
    <col min="9" max="9" width="8.28515625" customWidth="1"/>
    <col min="10" max="10" width="7.5703125" customWidth="1"/>
    <col min="11" max="11" width="7.140625" customWidth="1"/>
    <col min="12" max="12" width="6.85546875" customWidth="1"/>
    <col min="13" max="13" width="7.140625" customWidth="1"/>
    <col min="14" max="14" width="6.85546875" customWidth="1"/>
    <col min="15" max="15" width="7" customWidth="1"/>
    <col min="16" max="16" width="7.140625" customWidth="1"/>
    <col min="17" max="17" width="10.85546875" customWidth="1"/>
    <col min="18" max="18" width="10" customWidth="1"/>
    <col min="21" max="21" width="9.7109375" bestFit="1" customWidth="1"/>
  </cols>
  <sheetData>
    <row r="1" spans="1:18">
      <c r="A1" s="61" t="s">
        <v>10</v>
      </c>
      <c r="B1" s="61"/>
      <c r="C1" s="61"/>
      <c r="D1" s="1"/>
      <c r="E1" s="1"/>
      <c r="F1" s="1"/>
      <c r="G1" s="1"/>
      <c r="H1" s="1"/>
      <c r="I1" s="1"/>
      <c r="J1" s="1"/>
      <c r="K1" s="1"/>
      <c r="L1" s="1"/>
      <c r="M1" s="2" t="s">
        <v>0</v>
      </c>
      <c r="N1" s="2"/>
      <c r="O1" s="2"/>
      <c r="P1" s="3" t="s">
        <v>2</v>
      </c>
      <c r="Q1" s="1"/>
      <c r="R1" s="1"/>
    </row>
    <row r="2" spans="1:18">
      <c r="A2" s="101" t="s">
        <v>11</v>
      </c>
      <c r="B2" s="101"/>
      <c r="C2" s="101"/>
      <c r="D2" s="101"/>
      <c r="E2" s="61"/>
      <c r="F2" s="61"/>
      <c r="G2" s="61"/>
      <c r="H2" s="61"/>
      <c r="I2" s="61"/>
      <c r="J2" s="61"/>
      <c r="K2" s="61"/>
      <c r="L2" s="61"/>
      <c r="M2" s="2" t="s">
        <v>1</v>
      </c>
      <c r="N2" s="2"/>
      <c r="O2" s="2"/>
      <c r="P2" s="4" t="s">
        <v>9</v>
      </c>
      <c r="Q2" s="102"/>
      <c r="R2" s="102"/>
    </row>
    <row r="3" spans="1:18" ht="12.75" customHeight="1">
      <c r="A3" s="101" t="s">
        <v>61</v>
      </c>
      <c r="B3" s="101"/>
      <c r="C3" s="101"/>
      <c r="D3" s="101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</row>
    <row r="4" spans="1:18" ht="21.75" customHeight="1">
      <c r="A4" s="103" t="s">
        <v>15</v>
      </c>
      <c r="B4" s="103"/>
      <c r="C4" s="104"/>
      <c r="D4" s="104"/>
      <c r="E4" s="104"/>
      <c r="F4" s="104"/>
      <c r="G4" s="104"/>
      <c r="H4" s="104"/>
      <c r="I4" s="104"/>
      <c r="J4" s="104"/>
      <c r="K4" s="104"/>
      <c r="L4" s="105"/>
      <c r="M4" s="5" t="s">
        <v>3</v>
      </c>
      <c r="N4" s="5" t="s">
        <v>4</v>
      </c>
      <c r="O4" s="106" t="s">
        <v>63</v>
      </c>
      <c r="P4" s="107"/>
      <c r="Q4" s="108"/>
      <c r="R4" s="108"/>
    </row>
    <row r="5" spans="1:18">
      <c r="A5" s="103"/>
      <c r="B5" s="103"/>
      <c r="C5" s="104"/>
      <c r="D5" s="104"/>
      <c r="E5" s="104"/>
      <c r="F5" s="104"/>
      <c r="G5" s="104"/>
      <c r="H5" s="104"/>
      <c r="I5" s="104"/>
      <c r="J5" s="104"/>
      <c r="K5" s="104"/>
      <c r="L5" s="105"/>
      <c r="M5" s="6" t="s">
        <v>59</v>
      </c>
      <c r="N5" s="6" t="s">
        <v>62</v>
      </c>
      <c r="O5" s="109" t="s">
        <v>64</v>
      </c>
      <c r="P5" s="110"/>
      <c r="Q5" s="110"/>
      <c r="R5" s="111"/>
    </row>
    <row r="6" spans="1:18" ht="15.75">
      <c r="A6" s="91" t="s">
        <v>18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</row>
    <row r="7" spans="1:18" ht="12.75" customHeight="1">
      <c r="A7" s="92" t="s">
        <v>65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</row>
    <row r="8" spans="1:18" ht="15">
      <c r="A8" s="94" t="s">
        <v>67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</row>
    <row r="9" spans="1:18" ht="29.25" customHeight="1">
      <c r="A9" s="96" t="s">
        <v>7</v>
      </c>
      <c r="B9" s="30"/>
      <c r="C9" s="75" t="s">
        <v>5</v>
      </c>
      <c r="D9" s="75" t="s">
        <v>16</v>
      </c>
      <c r="E9" s="75" t="s">
        <v>14</v>
      </c>
      <c r="F9" s="75" t="s">
        <v>13</v>
      </c>
      <c r="G9" s="98" t="s">
        <v>12</v>
      </c>
      <c r="H9" s="99"/>
      <c r="I9" s="99"/>
      <c r="J9" s="99"/>
      <c r="K9" s="99"/>
      <c r="L9" s="99"/>
      <c r="M9" s="99"/>
      <c r="N9" s="99"/>
      <c r="O9" s="99"/>
      <c r="P9" s="100"/>
      <c r="Q9" s="75" t="s">
        <v>17</v>
      </c>
      <c r="R9" s="75" t="s">
        <v>8</v>
      </c>
    </row>
    <row r="10" spans="1:18" ht="41.25" customHeight="1">
      <c r="A10" s="97"/>
      <c r="B10" s="32"/>
      <c r="C10" s="76"/>
      <c r="D10" s="76"/>
      <c r="E10" s="76"/>
      <c r="F10" s="76"/>
      <c r="G10" s="33" t="s">
        <v>32</v>
      </c>
      <c r="H10" s="34" t="s">
        <v>33</v>
      </c>
      <c r="I10" s="34" t="s">
        <v>34</v>
      </c>
      <c r="J10" s="34" t="s">
        <v>35</v>
      </c>
      <c r="K10" s="34" t="s">
        <v>36</v>
      </c>
      <c r="L10" s="34"/>
      <c r="M10" s="34"/>
      <c r="N10" s="34"/>
      <c r="O10" s="34"/>
      <c r="P10" s="34"/>
      <c r="Q10" s="76"/>
      <c r="R10" s="76"/>
    </row>
    <row r="11" spans="1:18" ht="13.5" thickBot="1">
      <c r="A11" s="31">
        <v>1</v>
      </c>
      <c r="B11" s="31">
        <v>2</v>
      </c>
      <c r="C11" s="31">
        <v>3</v>
      </c>
      <c r="D11" s="31">
        <v>4</v>
      </c>
      <c r="E11" s="31">
        <v>5</v>
      </c>
      <c r="F11" s="31">
        <v>6</v>
      </c>
      <c r="G11" s="31">
        <v>7</v>
      </c>
      <c r="H11" s="31">
        <v>8</v>
      </c>
      <c r="I11" s="31">
        <v>9</v>
      </c>
      <c r="J11" s="31">
        <v>10</v>
      </c>
      <c r="K11" s="31">
        <v>11</v>
      </c>
      <c r="L11" s="31">
        <v>12</v>
      </c>
      <c r="M11" s="31">
        <v>13</v>
      </c>
      <c r="N11" s="31">
        <v>14</v>
      </c>
      <c r="O11" s="31">
        <v>15</v>
      </c>
      <c r="P11" s="31">
        <v>16</v>
      </c>
      <c r="Q11" s="31">
        <v>17</v>
      </c>
      <c r="R11" s="31">
        <v>18</v>
      </c>
    </row>
    <row r="12" spans="1:18" ht="13.5" thickBot="1">
      <c r="A12" s="77" t="s">
        <v>22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9"/>
    </row>
    <row r="13" spans="1:18" ht="12.75" customHeight="1">
      <c r="A13" s="23">
        <v>1</v>
      </c>
      <c r="B13" s="80" t="s">
        <v>19</v>
      </c>
      <c r="C13" s="16" t="s">
        <v>31</v>
      </c>
      <c r="D13" s="18">
        <v>26.33</v>
      </c>
      <c r="E13" s="17">
        <v>345625</v>
      </c>
      <c r="F13" s="17">
        <v>39666.67</v>
      </c>
      <c r="G13" s="17">
        <v>24073.38</v>
      </c>
      <c r="H13" s="24">
        <v>29793.75</v>
      </c>
      <c r="I13" s="18">
        <v>8583.75</v>
      </c>
      <c r="J13" s="17">
        <v>2257.5</v>
      </c>
      <c r="K13" s="17"/>
      <c r="L13" s="17"/>
      <c r="M13" s="18"/>
      <c r="N13" s="18"/>
      <c r="O13" s="17"/>
      <c r="P13" s="18"/>
      <c r="Q13" s="7">
        <f>SUM(E13:P13)</f>
        <v>450000.05</v>
      </c>
      <c r="R13" s="7">
        <f>Q13*1.15</f>
        <v>517500.05749999994</v>
      </c>
    </row>
    <row r="14" spans="1:18" ht="22.5">
      <c r="A14" s="23">
        <v>2</v>
      </c>
      <c r="B14" s="80"/>
      <c r="C14" s="11" t="s">
        <v>37</v>
      </c>
      <c r="D14" s="19">
        <v>1</v>
      </c>
      <c r="E14" s="15">
        <v>12691.24</v>
      </c>
      <c r="F14" s="15">
        <v>1269.1300000000001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7">
        <f t="shared" ref="Q14:Q40" si="0">SUM(E14:P14)</f>
        <v>13960.369999999999</v>
      </c>
      <c r="R14" s="7">
        <f t="shared" ref="R14:R40" si="1">Q14*1.15</f>
        <v>16054.425499999998</v>
      </c>
    </row>
    <row r="15" spans="1:18" ht="22.5">
      <c r="A15" s="23">
        <v>3</v>
      </c>
      <c r="B15" s="80"/>
      <c r="C15" s="11" t="s">
        <v>38</v>
      </c>
      <c r="D15" s="19">
        <v>1</v>
      </c>
      <c r="E15" s="15">
        <v>13125</v>
      </c>
      <c r="F15" s="19">
        <v>3281.25</v>
      </c>
      <c r="G15" s="15"/>
      <c r="H15" s="15">
        <v>2953.13</v>
      </c>
      <c r="I15" s="15">
        <v>492.19</v>
      </c>
      <c r="J15" s="15"/>
      <c r="K15" s="15"/>
      <c r="L15" s="15"/>
      <c r="M15" s="15"/>
      <c r="N15" s="15"/>
      <c r="O15" s="15"/>
      <c r="P15" s="15"/>
      <c r="Q15" s="7">
        <f t="shared" si="0"/>
        <v>19851.57</v>
      </c>
      <c r="R15" s="7">
        <f t="shared" si="1"/>
        <v>22829.305499999999</v>
      </c>
    </row>
    <row r="16" spans="1:18">
      <c r="A16" s="23">
        <v>4</v>
      </c>
      <c r="B16" s="80"/>
      <c r="C16" s="11" t="s">
        <v>39</v>
      </c>
      <c r="D16" s="19">
        <v>1</v>
      </c>
      <c r="E16" s="15">
        <v>12691.25</v>
      </c>
      <c r="F16" s="19">
        <v>3172.81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7">
        <f t="shared" si="0"/>
        <v>15864.06</v>
      </c>
      <c r="R16" s="7">
        <f t="shared" si="1"/>
        <v>18243.668999999998</v>
      </c>
    </row>
    <row r="17" spans="1:21">
      <c r="A17" s="23">
        <v>5</v>
      </c>
      <c r="B17" s="80"/>
      <c r="C17" s="25" t="s">
        <v>40</v>
      </c>
      <c r="D17" s="27">
        <v>1</v>
      </c>
      <c r="E17" s="27">
        <v>12691.25</v>
      </c>
      <c r="F17" s="27">
        <v>634.55999999999995</v>
      </c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8">
        <f t="shared" si="0"/>
        <v>13325.81</v>
      </c>
      <c r="R17" s="28">
        <f t="shared" si="1"/>
        <v>15324.681499999999</v>
      </c>
      <c r="S17" s="8"/>
      <c r="T17" s="9"/>
    </row>
    <row r="18" spans="1:21">
      <c r="A18" s="49"/>
      <c r="B18" s="81"/>
      <c r="C18" s="11" t="s">
        <v>41</v>
      </c>
      <c r="D18" s="19">
        <v>1</v>
      </c>
      <c r="E18" s="19">
        <v>12691.24</v>
      </c>
      <c r="F18" s="19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50">
        <f t="shared" si="0"/>
        <v>12691.24</v>
      </c>
      <c r="R18" s="50">
        <f t="shared" si="1"/>
        <v>14594.925999999999</v>
      </c>
      <c r="S18" s="9"/>
      <c r="T18" s="9"/>
    </row>
    <row r="19" spans="1:21" ht="13.5" thickBot="1">
      <c r="A19" s="35"/>
      <c r="B19" s="82"/>
      <c r="C19" s="52" t="s">
        <v>6</v>
      </c>
      <c r="D19" s="53">
        <f t="shared" ref="D19:R19" si="2">SUM(D13:D18)</f>
        <v>31.33</v>
      </c>
      <c r="E19" s="54">
        <f t="shared" si="2"/>
        <v>409514.98</v>
      </c>
      <c r="F19" s="54">
        <f t="shared" si="2"/>
        <v>48024.419999999991</v>
      </c>
      <c r="G19" s="54">
        <f t="shared" si="2"/>
        <v>24073.38</v>
      </c>
      <c r="H19" s="54">
        <f t="shared" si="2"/>
        <v>32746.880000000001</v>
      </c>
      <c r="I19" s="54">
        <f t="shared" si="2"/>
        <v>9075.94</v>
      </c>
      <c r="J19" s="54">
        <f t="shared" si="2"/>
        <v>2257.5</v>
      </c>
      <c r="K19" s="54">
        <f t="shared" si="2"/>
        <v>0</v>
      </c>
      <c r="L19" s="54">
        <f t="shared" si="2"/>
        <v>0</v>
      </c>
      <c r="M19" s="54">
        <f t="shared" si="2"/>
        <v>0</v>
      </c>
      <c r="N19" s="54">
        <f t="shared" si="2"/>
        <v>0</v>
      </c>
      <c r="O19" s="54">
        <f t="shared" si="2"/>
        <v>0</v>
      </c>
      <c r="P19" s="54">
        <f t="shared" si="2"/>
        <v>0</v>
      </c>
      <c r="Q19" s="54">
        <f t="shared" si="2"/>
        <v>525693.1</v>
      </c>
      <c r="R19" s="54">
        <f t="shared" si="2"/>
        <v>604547.06499999983</v>
      </c>
      <c r="U19" s="22"/>
    </row>
    <row r="20" spans="1:21" ht="12.75" customHeight="1">
      <c r="A20" s="5">
        <v>1</v>
      </c>
      <c r="B20" s="83" t="s">
        <v>20</v>
      </c>
      <c r="C20" s="10" t="s">
        <v>42</v>
      </c>
      <c r="D20" s="14">
        <v>1</v>
      </c>
      <c r="E20" s="13">
        <v>30552</v>
      </c>
      <c r="F20" s="13"/>
      <c r="G20" s="13"/>
      <c r="H20" s="20"/>
      <c r="I20" s="14"/>
      <c r="J20" s="13"/>
      <c r="K20" s="13"/>
      <c r="L20" s="13"/>
      <c r="M20" s="14"/>
      <c r="N20" s="14"/>
      <c r="O20" s="13"/>
      <c r="P20" s="14"/>
      <c r="Q20" s="7">
        <f t="shared" si="0"/>
        <v>30552</v>
      </c>
      <c r="R20" s="7">
        <f>Q20*1.15</f>
        <v>35134.799999999996</v>
      </c>
    </row>
    <row r="21" spans="1:21">
      <c r="A21" s="5">
        <v>2</v>
      </c>
      <c r="B21" s="84"/>
      <c r="C21" s="11" t="s">
        <v>43</v>
      </c>
      <c r="D21" s="19">
        <v>1</v>
      </c>
      <c r="E21" s="15">
        <v>21641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7">
        <f t="shared" si="0"/>
        <v>21641</v>
      </c>
      <c r="R21" s="7">
        <f t="shared" si="1"/>
        <v>24887.149999999998</v>
      </c>
    </row>
    <row r="22" spans="1:21">
      <c r="A22" s="5">
        <v>3</v>
      </c>
      <c r="B22" s="84"/>
      <c r="C22" s="11" t="s">
        <v>44</v>
      </c>
      <c r="D22" s="19">
        <v>1</v>
      </c>
      <c r="E22" s="15">
        <v>21641</v>
      </c>
      <c r="F22" s="19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7">
        <f t="shared" si="0"/>
        <v>21641</v>
      </c>
      <c r="R22" s="7">
        <f t="shared" si="1"/>
        <v>24887.149999999998</v>
      </c>
    </row>
    <row r="23" spans="1:21">
      <c r="A23" s="5">
        <v>4</v>
      </c>
      <c r="B23" s="84"/>
      <c r="C23" s="11" t="s">
        <v>66</v>
      </c>
      <c r="D23" s="19">
        <v>1</v>
      </c>
      <c r="E23" s="15">
        <v>6794.81</v>
      </c>
      <c r="F23" s="19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7">
        <f t="shared" si="0"/>
        <v>6794.81</v>
      </c>
      <c r="R23" s="7">
        <f t="shared" si="1"/>
        <v>7814.0315000000001</v>
      </c>
    </row>
    <row r="24" spans="1:21">
      <c r="A24" s="5">
        <v>5</v>
      </c>
      <c r="B24" s="84"/>
      <c r="C24" s="25" t="s">
        <v>46</v>
      </c>
      <c r="D24" s="27">
        <v>1</v>
      </c>
      <c r="E24" s="27">
        <v>4948.12</v>
      </c>
      <c r="F24" s="27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8">
        <f t="shared" si="0"/>
        <v>4948.12</v>
      </c>
      <c r="R24" s="28">
        <f t="shared" si="1"/>
        <v>5690.3379999999997</v>
      </c>
      <c r="S24" s="8"/>
      <c r="T24" s="9"/>
    </row>
    <row r="25" spans="1:21">
      <c r="A25" s="23"/>
      <c r="B25" s="84"/>
      <c r="C25" s="11" t="s">
        <v>45</v>
      </c>
      <c r="D25" s="19">
        <v>1</v>
      </c>
      <c r="E25" s="19">
        <v>5533.5</v>
      </c>
      <c r="F25" s="19"/>
      <c r="G25" s="15"/>
      <c r="H25" s="15"/>
      <c r="I25" s="15"/>
      <c r="J25" s="15">
        <f>SUM(E25*4%)</f>
        <v>221.34</v>
      </c>
      <c r="K25" s="15"/>
      <c r="L25" s="15"/>
      <c r="M25" s="15"/>
      <c r="N25" s="15"/>
      <c r="O25" s="15"/>
      <c r="P25" s="15"/>
      <c r="Q25" s="50">
        <f t="shared" si="0"/>
        <v>5754.84</v>
      </c>
      <c r="R25" s="50">
        <f t="shared" si="1"/>
        <v>6618.0659999999998</v>
      </c>
      <c r="S25" s="9"/>
      <c r="T25" s="9"/>
    </row>
    <row r="26" spans="1:21" ht="13.5" thickBot="1">
      <c r="A26" s="12"/>
      <c r="B26" s="85"/>
      <c r="C26" s="55" t="s">
        <v>6</v>
      </c>
      <c r="D26" s="56">
        <f>SUM(D20:D25)</f>
        <v>6</v>
      </c>
      <c r="E26" s="57">
        <f>SUM(E20:E25)</f>
        <v>91110.43</v>
      </c>
      <c r="F26" s="57">
        <f t="shared" ref="F26:R26" si="3">SUM(F20:F25)</f>
        <v>0</v>
      </c>
      <c r="G26" s="57">
        <f t="shared" si="3"/>
        <v>0</v>
      </c>
      <c r="H26" s="57">
        <f t="shared" si="3"/>
        <v>0</v>
      </c>
      <c r="I26" s="57">
        <f t="shared" si="3"/>
        <v>0</v>
      </c>
      <c r="J26" s="57">
        <f t="shared" si="3"/>
        <v>221.34</v>
      </c>
      <c r="K26" s="57">
        <f t="shared" si="3"/>
        <v>0</v>
      </c>
      <c r="L26" s="57">
        <f t="shared" si="3"/>
        <v>0</v>
      </c>
      <c r="M26" s="57">
        <f t="shared" si="3"/>
        <v>0</v>
      </c>
      <c r="N26" s="57">
        <f t="shared" si="3"/>
        <v>0</v>
      </c>
      <c r="O26" s="57">
        <f t="shared" si="3"/>
        <v>0</v>
      </c>
      <c r="P26" s="57">
        <f t="shared" si="3"/>
        <v>0</v>
      </c>
      <c r="Q26" s="57">
        <f t="shared" si="3"/>
        <v>91331.76999999999</v>
      </c>
      <c r="R26" s="57">
        <f t="shared" si="3"/>
        <v>105031.5355</v>
      </c>
      <c r="U26" s="22"/>
    </row>
    <row r="27" spans="1:21" ht="13.5" customHeight="1" thickBot="1">
      <c r="A27" s="12"/>
      <c r="B27" s="86" t="s">
        <v>23</v>
      </c>
      <c r="C27" s="87"/>
      <c r="D27" s="36">
        <f>D19+D26</f>
        <v>37.33</v>
      </c>
      <c r="E27" s="29">
        <f>SUM(E19+E26)</f>
        <v>500625.41</v>
      </c>
      <c r="F27" s="29">
        <f t="shared" ref="F27:R27" si="4">SUM(F19+F26)</f>
        <v>48024.419999999991</v>
      </c>
      <c r="G27" s="29">
        <f t="shared" si="4"/>
        <v>24073.38</v>
      </c>
      <c r="H27" s="29">
        <f t="shared" si="4"/>
        <v>32746.880000000001</v>
      </c>
      <c r="I27" s="29">
        <f t="shared" si="4"/>
        <v>9075.94</v>
      </c>
      <c r="J27" s="29">
        <f t="shared" si="4"/>
        <v>2478.84</v>
      </c>
      <c r="K27" s="29">
        <f t="shared" si="4"/>
        <v>0</v>
      </c>
      <c r="L27" s="29">
        <f t="shared" si="4"/>
        <v>0</v>
      </c>
      <c r="M27" s="29">
        <f t="shared" si="4"/>
        <v>0</v>
      </c>
      <c r="N27" s="29">
        <f t="shared" si="4"/>
        <v>0</v>
      </c>
      <c r="O27" s="29">
        <f t="shared" si="4"/>
        <v>0</v>
      </c>
      <c r="P27" s="29">
        <f t="shared" si="4"/>
        <v>0</v>
      </c>
      <c r="Q27" s="29">
        <f t="shared" si="4"/>
        <v>617024.87</v>
      </c>
      <c r="R27" s="29">
        <f t="shared" si="4"/>
        <v>709578.60049999983</v>
      </c>
      <c r="U27" s="22"/>
    </row>
    <row r="28" spans="1:21" ht="12.75" customHeight="1">
      <c r="A28" s="5">
        <v>1</v>
      </c>
      <c r="B28" s="88" t="s">
        <v>21</v>
      </c>
      <c r="C28" s="10" t="s">
        <v>47</v>
      </c>
      <c r="D28" s="18">
        <v>1</v>
      </c>
      <c r="E28" s="17">
        <v>21641</v>
      </c>
      <c r="F28" s="17"/>
      <c r="G28" s="17"/>
      <c r="H28" s="24"/>
      <c r="I28" s="18"/>
      <c r="J28" s="17"/>
      <c r="K28" s="17"/>
      <c r="L28" s="17"/>
      <c r="M28" s="18"/>
      <c r="N28" s="18"/>
      <c r="O28" s="17"/>
      <c r="P28" s="18"/>
      <c r="Q28" s="7">
        <f t="shared" si="0"/>
        <v>21641</v>
      </c>
      <c r="R28" s="7">
        <f>Q28*1.15</f>
        <v>24887.149999999998</v>
      </c>
    </row>
    <row r="29" spans="1:21">
      <c r="A29" s="5">
        <v>2</v>
      </c>
      <c r="B29" s="89"/>
      <c r="C29" s="11" t="s">
        <v>48</v>
      </c>
      <c r="D29" s="19">
        <v>0.6</v>
      </c>
      <c r="E29" s="15">
        <v>4076.88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7">
        <f t="shared" si="0"/>
        <v>4076.88</v>
      </c>
      <c r="R29" s="7">
        <f t="shared" si="1"/>
        <v>4688.4119999999994</v>
      </c>
    </row>
    <row r="30" spans="1:21">
      <c r="A30" s="5">
        <v>3</v>
      </c>
      <c r="B30" s="89"/>
      <c r="C30" s="11" t="s">
        <v>49</v>
      </c>
      <c r="D30" s="19">
        <v>1</v>
      </c>
      <c r="E30" s="15">
        <v>4795.87</v>
      </c>
      <c r="F30" s="19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7">
        <f t="shared" si="0"/>
        <v>4795.87</v>
      </c>
      <c r="R30" s="7">
        <f t="shared" si="1"/>
        <v>5515.2504999999992</v>
      </c>
    </row>
    <row r="31" spans="1:21">
      <c r="A31" s="5">
        <v>4</v>
      </c>
      <c r="B31" s="89"/>
      <c r="C31" s="11" t="s">
        <v>50</v>
      </c>
      <c r="D31" s="19">
        <v>2.5</v>
      </c>
      <c r="E31" s="15">
        <v>14663.25</v>
      </c>
      <c r="F31" s="19"/>
      <c r="G31" s="15"/>
      <c r="H31" s="15"/>
      <c r="I31" s="15"/>
      <c r="J31" s="15">
        <f>SUM(E31*4%)</f>
        <v>586.53</v>
      </c>
      <c r="K31" s="15"/>
      <c r="L31" s="15"/>
      <c r="M31" s="15"/>
      <c r="N31" s="15"/>
      <c r="O31" s="15"/>
      <c r="P31" s="15"/>
      <c r="Q31" s="7">
        <f t="shared" si="0"/>
        <v>15249.78</v>
      </c>
      <c r="R31" s="7">
        <f t="shared" si="1"/>
        <v>17537.246999999999</v>
      </c>
    </row>
    <row r="32" spans="1:21">
      <c r="A32" s="5"/>
      <c r="B32" s="89"/>
      <c r="C32" s="11" t="s">
        <v>51</v>
      </c>
      <c r="D32" s="19">
        <v>1</v>
      </c>
      <c r="E32" s="15">
        <v>3429.3</v>
      </c>
      <c r="F32" s="19"/>
      <c r="G32" s="15"/>
      <c r="H32" s="15"/>
      <c r="I32" s="15"/>
      <c r="J32" s="19">
        <f>SUM(E32*4%)</f>
        <v>137.172</v>
      </c>
      <c r="K32" s="15"/>
      <c r="L32" s="15"/>
      <c r="M32" s="15"/>
      <c r="N32" s="15"/>
      <c r="O32" s="15"/>
      <c r="P32" s="15"/>
      <c r="Q32" s="7">
        <f t="shared" si="0"/>
        <v>3566.4720000000002</v>
      </c>
      <c r="R32" s="7">
        <f t="shared" si="1"/>
        <v>4101.4427999999998</v>
      </c>
    </row>
    <row r="33" spans="1:21">
      <c r="A33" s="5"/>
      <c r="B33" s="89"/>
      <c r="C33" s="11" t="s">
        <v>52</v>
      </c>
      <c r="D33" s="19">
        <v>1.5</v>
      </c>
      <c r="E33" s="15">
        <v>4647.82</v>
      </c>
      <c r="F33" s="19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7">
        <f t="shared" si="0"/>
        <v>4647.82</v>
      </c>
      <c r="R33" s="7">
        <f t="shared" si="1"/>
        <v>5344.9929999999995</v>
      </c>
    </row>
    <row r="34" spans="1:21" ht="33.75">
      <c r="A34" s="5"/>
      <c r="B34" s="89"/>
      <c r="C34" s="11" t="s">
        <v>57</v>
      </c>
      <c r="D34" s="19">
        <v>1</v>
      </c>
      <c r="E34" s="15">
        <v>3792.6</v>
      </c>
      <c r="F34" s="19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7">
        <f t="shared" si="0"/>
        <v>3792.6</v>
      </c>
      <c r="R34" s="7">
        <f t="shared" si="1"/>
        <v>4361.49</v>
      </c>
    </row>
    <row r="35" spans="1:21">
      <c r="A35" s="5"/>
      <c r="B35" s="89"/>
      <c r="C35" s="11" t="s">
        <v>56</v>
      </c>
      <c r="D35" s="19">
        <v>1</v>
      </c>
      <c r="E35" s="15">
        <v>6802.95</v>
      </c>
      <c r="F35" s="19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7">
        <f t="shared" si="0"/>
        <v>6802.95</v>
      </c>
      <c r="R35" s="7">
        <f t="shared" si="1"/>
        <v>7823.392499999999</v>
      </c>
    </row>
    <row r="36" spans="1:21" ht="22.5">
      <c r="A36" s="5"/>
      <c r="B36" s="89"/>
      <c r="C36" s="11" t="s">
        <v>53</v>
      </c>
      <c r="D36" s="19">
        <v>4</v>
      </c>
      <c r="E36" s="15">
        <v>12394.2</v>
      </c>
      <c r="F36" s="19"/>
      <c r="G36" s="15"/>
      <c r="H36" s="15"/>
      <c r="I36" s="15"/>
      <c r="J36" s="19">
        <f>SUM(E36*4%)</f>
        <v>495.76800000000003</v>
      </c>
      <c r="K36" s="15"/>
      <c r="L36" s="15"/>
      <c r="M36" s="15"/>
      <c r="N36" s="15"/>
      <c r="O36" s="15"/>
      <c r="P36" s="15"/>
      <c r="Q36" s="7">
        <f t="shared" si="0"/>
        <v>12889.968000000001</v>
      </c>
      <c r="R36" s="7">
        <f t="shared" si="1"/>
        <v>14823.4632</v>
      </c>
    </row>
    <row r="37" spans="1:21">
      <c r="A37" s="5"/>
      <c r="B37" s="89"/>
      <c r="C37" s="11" t="s">
        <v>54</v>
      </c>
      <c r="D37" s="19">
        <v>2</v>
      </c>
      <c r="E37" s="15">
        <v>6197.1</v>
      </c>
      <c r="F37" s="19"/>
      <c r="G37" s="15"/>
      <c r="H37" s="15"/>
      <c r="I37" s="15"/>
      <c r="J37" s="15"/>
      <c r="K37" s="15">
        <v>1688.58</v>
      </c>
      <c r="L37" s="15"/>
      <c r="M37" s="15"/>
      <c r="N37" s="15"/>
      <c r="O37" s="15"/>
      <c r="P37" s="15"/>
      <c r="Q37" s="7">
        <f t="shared" si="0"/>
        <v>7885.68</v>
      </c>
      <c r="R37" s="7">
        <f t="shared" si="1"/>
        <v>9068.5319999999992</v>
      </c>
    </row>
    <row r="38" spans="1:21">
      <c r="A38" s="23"/>
      <c r="B38" s="89"/>
      <c r="C38" s="11" t="s">
        <v>55</v>
      </c>
      <c r="D38" s="19">
        <v>0.75</v>
      </c>
      <c r="E38" s="15">
        <v>2323.91</v>
      </c>
      <c r="F38" s="19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7">
        <f t="shared" si="0"/>
        <v>2323.91</v>
      </c>
      <c r="R38" s="7">
        <f t="shared" si="1"/>
        <v>2672.4964999999997</v>
      </c>
    </row>
    <row r="39" spans="1:21">
      <c r="A39" s="23"/>
      <c r="B39" s="89"/>
      <c r="C39" s="11" t="s">
        <v>58</v>
      </c>
      <c r="D39" s="19">
        <v>0.35</v>
      </c>
      <c r="E39" s="15">
        <v>2257.5500000000002</v>
      </c>
      <c r="F39" s="19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50">
        <f t="shared" si="0"/>
        <v>2257.5500000000002</v>
      </c>
      <c r="R39" s="50">
        <f t="shared" si="1"/>
        <v>2596.1824999999999</v>
      </c>
    </row>
    <row r="40" spans="1:21">
      <c r="A40" s="23"/>
      <c r="B40" s="89"/>
      <c r="C40" s="60" t="s">
        <v>60</v>
      </c>
      <c r="D40" s="27">
        <v>0.4</v>
      </c>
      <c r="E40" s="26">
        <v>1770.72</v>
      </c>
      <c r="F40" s="27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8">
        <f t="shared" si="0"/>
        <v>1770.72</v>
      </c>
      <c r="R40" s="28">
        <f t="shared" si="1"/>
        <v>2036.328</v>
      </c>
    </row>
    <row r="41" spans="1:21" ht="13.5" thickBot="1">
      <c r="A41" s="12"/>
      <c r="B41" s="90"/>
      <c r="C41" s="58" t="s">
        <v>6</v>
      </c>
      <c r="D41" s="59">
        <f>SUM(D28:D40)</f>
        <v>17.100000000000001</v>
      </c>
      <c r="E41" s="59">
        <f>SUM(E28:E40)</f>
        <v>88793.150000000009</v>
      </c>
      <c r="F41" s="59">
        <f t="shared" ref="F41:P41" si="5">SUM(F28:F37)</f>
        <v>0</v>
      </c>
      <c r="G41" s="59">
        <f t="shared" si="5"/>
        <v>0</v>
      </c>
      <c r="H41" s="59">
        <f t="shared" si="5"/>
        <v>0</v>
      </c>
      <c r="I41" s="59">
        <f t="shared" si="5"/>
        <v>0</v>
      </c>
      <c r="J41" s="59">
        <f t="shared" si="5"/>
        <v>1219.47</v>
      </c>
      <c r="K41" s="59">
        <f t="shared" si="5"/>
        <v>1688.58</v>
      </c>
      <c r="L41" s="59">
        <f t="shared" si="5"/>
        <v>0</v>
      </c>
      <c r="M41" s="59">
        <f t="shared" si="5"/>
        <v>0</v>
      </c>
      <c r="N41" s="59">
        <f t="shared" si="5"/>
        <v>0</v>
      </c>
      <c r="O41" s="59">
        <f t="shared" si="5"/>
        <v>0</v>
      </c>
      <c r="P41" s="59">
        <f t="shared" si="5"/>
        <v>0</v>
      </c>
      <c r="Q41" s="59">
        <f>SUM(Q28:Q40)</f>
        <v>91701.2</v>
      </c>
      <c r="R41" s="59">
        <f>SUM(R28:R40)</f>
        <v>105456.37999999998</v>
      </c>
      <c r="U41" s="22"/>
    </row>
    <row r="42" spans="1:21" ht="13.5" customHeight="1" thickBot="1">
      <c r="A42" s="21"/>
      <c r="B42" s="69" t="s">
        <v>24</v>
      </c>
      <c r="C42" s="70"/>
      <c r="D42" s="37">
        <f t="shared" ref="D42:R42" si="6">D27+D41</f>
        <v>54.43</v>
      </c>
      <c r="E42" s="37">
        <f t="shared" si="6"/>
        <v>589418.55999999994</v>
      </c>
      <c r="F42" s="37">
        <f t="shared" si="6"/>
        <v>48024.419999999991</v>
      </c>
      <c r="G42" s="37">
        <f t="shared" si="6"/>
        <v>24073.38</v>
      </c>
      <c r="H42" s="37">
        <f t="shared" si="6"/>
        <v>32746.880000000001</v>
      </c>
      <c r="I42" s="37">
        <f t="shared" si="6"/>
        <v>9075.94</v>
      </c>
      <c r="J42" s="37">
        <f t="shared" si="6"/>
        <v>3698.3100000000004</v>
      </c>
      <c r="K42" s="37">
        <f t="shared" si="6"/>
        <v>1688.58</v>
      </c>
      <c r="L42" s="37">
        <f t="shared" si="6"/>
        <v>0</v>
      </c>
      <c r="M42" s="37">
        <f t="shared" si="6"/>
        <v>0</v>
      </c>
      <c r="N42" s="37">
        <f t="shared" si="6"/>
        <v>0</v>
      </c>
      <c r="O42" s="37">
        <f t="shared" si="6"/>
        <v>0</v>
      </c>
      <c r="P42" s="37">
        <f t="shared" si="6"/>
        <v>0</v>
      </c>
      <c r="Q42" s="37">
        <f t="shared" si="6"/>
        <v>708726.07</v>
      </c>
      <c r="R42" s="37">
        <f t="shared" si="6"/>
        <v>815034.98049999983</v>
      </c>
    </row>
    <row r="43" spans="1:21" ht="15.75" customHeight="1" thickBot="1">
      <c r="A43" s="71" t="s">
        <v>25</v>
      </c>
      <c r="B43" s="72"/>
      <c r="C43" s="73"/>
      <c r="D43" s="51">
        <f>SUM(D42)</f>
        <v>54.43</v>
      </c>
      <c r="E43" s="51">
        <f t="shared" ref="E43:R43" si="7">SUM(E42)</f>
        <v>589418.55999999994</v>
      </c>
      <c r="F43" s="51">
        <f t="shared" si="7"/>
        <v>48024.419999999991</v>
      </c>
      <c r="G43" s="51">
        <f t="shared" si="7"/>
        <v>24073.38</v>
      </c>
      <c r="H43" s="51">
        <f t="shared" si="7"/>
        <v>32746.880000000001</v>
      </c>
      <c r="I43" s="51">
        <f t="shared" si="7"/>
        <v>9075.94</v>
      </c>
      <c r="J43" s="51">
        <f t="shared" si="7"/>
        <v>3698.3100000000004</v>
      </c>
      <c r="K43" s="51">
        <f t="shared" si="7"/>
        <v>1688.58</v>
      </c>
      <c r="L43" s="51">
        <f t="shared" si="7"/>
        <v>0</v>
      </c>
      <c r="M43" s="51">
        <f t="shared" si="7"/>
        <v>0</v>
      </c>
      <c r="N43" s="51">
        <f t="shared" si="7"/>
        <v>0</v>
      </c>
      <c r="O43" s="51">
        <f t="shared" si="7"/>
        <v>0</v>
      </c>
      <c r="P43" s="51">
        <f t="shared" si="7"/>
        <v>0</v>
      </c>
      <c r="Q43" s="51">
        <f t="shared" si="7"/>
        <v>708726.07</v>
      </c>
      <c r="R43" s="51">
        <f t="shared" si="7"/>
        <v>815034.98049999983</v>
      </c>
    </row>
    <row r="44" spans="1:21" s="47" customFormat="1" ht="24" customHeight="1">
      <c r="A44" s="44"/>
      <c r="B44" s="44"/>
      <c r="C44" s="38"/>
      <c r="D44" s="67" t="s">
        <v>27</v>
      </c>
      <c r="E44" s="67"/>
      <c r="F44" s="39"/>
      <c r="G44" s="45"/>
      <c r="H44" s="68" t="s">
        <v>26</v>
      </c>
      <c r="I44" s="68"/>
      <c r="J44" s="68"/>
      <c r="K44" s="68"/>
      <c r="L44" s="68"/>
      <c r="M44" s="46"/>
      <c r="N44" s="46"/>
      <c r="O44" s="74" t="s">
        <v>29</v>
      </c>
      <c r="P44" s="74"/>
      <c r="Q44" s="74"/>
      <c r="R44" s="45"/>
    </row>
    <row r="45" spans="1:21" s="41" customFormat="1" ht="15">
      <c r="A45" s="42"/>
      <c r="B45" s="42"/>
      <c r="C45" s="42"/>
      <c r="D45" s="67"/>
      <c r="E45" s="67"/>
      <c r="F45" s="39"/>
      <c r="G45" s="39"/>
      <c r="H45" s="39"/>
      <c r="I45" s="39"/>
      <c r="J45" s="39"/>
      <c r="K45" s="39"/>
      <c r="L45" s="39"/>
      <c r="M45" s="40"/>
      <c r="N45" s="40"/>
      <c r="O45" s="40"/>
      <c r="P45" s="39"/>
      <c r="Q45" s="40"/>
      <c r="R45" s="40"/>
    </row>
    <row r="46" spans="1:21" s="41" customFormat="1" ht="15" customHeight="1">
      <c r="A46" s="40"/>
      <c r="B46" s="40"/>
      <c r="C46" s="40"/>
      <c r="D46" s="67" t="s">
        <v>28</v>
      </c>
      <c r="E46" s="67"/>
      <c r="F46" s="39"/>
      <c r="G46" s="45"/>
      <c r="H46" s="68" t="s">
        <v>26</v>
      </c>
      <c r="I46" s="68"/>
      <c r="J46" s="68"/>
      <c r="K46" s="68"/>
      <c r="L46" s="68"/>
      <c r="M46" s="46"/>
      <c r="N46" s="46"/>
      <c r="O46" s="67" t="s">
        <v>30</v>
      </c>
      <c r="P46" s="67"/>
      <c r="Q46" s="67"/>
      <c r="R46" s="40"/>
    </row>
    <row r="47" spans="1:21" s="41" customFormat="1" ht="15">
      <c r="A47" s="40"/>
      <c r="B47" s="40"/>
      <c r="C47" s="40"/>
      <c r="D47" s="43"/>
      <c r="E47" s="43"/>
      <c r="F47" s="43"/>
      <c r="G47" s="43"/>
      <c r="H47" s="43"/>
      <c r="I47" s="43"/>
      <c r="J47" s="43"/>
      <c r="K47" s="43"/>
      <c r="L47" s="48"/>
      <c r="M47" s="40"/>
      <c r="N47" s="40"/>
      <c r="O47" s="40"/>
      <c r="P47" s="39"/>
      <c r="Q47" s="40"/>
      <c r="R47" s="40"/>
    </row>
  </sheetData>
  <mergeCells count="32">
    <mergeCell ref="A2:D2"/>
    <mergeCell ref="Q2:R2"/>
    <mergeCell ref="A3:D3"/>
    <mergeCell ref="A4:L4"/>
    <mergeCell ref="O4:R4"/>
    <mergeCell ref="A5:L5"/>
    <mergeCell ref="O5:R5"/>
    <mergeCell ref="A6:R6"/>
    <mergeCell ref="A7:R7"/>
    <mergeCell ref="A8:R8"/>
    <mergeCell ref="A9:A10"/>
    <mergeCell ref="C9:C10"/>
    <mergeCell ref="D9:D10"/>
    <mergeCell ref="E9:E10"/>
    <mergeCell ref="F9:F10"/>
    <mergeCell ref="G9:P9"/>
    <mergeCell ref="Q9:Q10"/>
    <mergeCell ref="R9:R10"/>
    <mergeCell ref="A12:R12"/>
    <mergeCell ref="B13:B19"/>
    <mergeCell ref="B20:B26"/>
    <mergeCell ref="B27:C27"/>
    <mergeCell ref="B28:B41"/>
    <mergeCell ref="D46:E46"/>
    <mergeCell ref="H46:L46"/>
    <mergeCell ref="O46:Q46"/>
    <mergeCell ref="B42:C42"/>
    <mergeCell ref="A43:C43"/>
    <mergeCell ref="D44:E44"/>
    <mergeCell ref="H44:L44"/>
    <mergeCell ref="O44:Q44"/>
    <mergeCell ref="D45:E45"/>
  </mergeCells>
  <pageMargins left="0.39370078740157483" right="0.39370078740157483" top="0.78740157480314965" bottom="0.19685039370078741" header="0.51181102362204722" footer="0.51181102362204722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7"/>
  <sheetViews>
    <sheetView tabSelected="1" workbookViewId="0">
      <selection activeCell="M45" sqref="M45"/>
    </sheetView>
  </sheetViews>
  <sheetFormatPr defaultRowHeight="12.75"/>
  <cols>
    <col min="1" max="1" width="4.140625" customWidth="1"/>
    <col min="2" max="2" width="8.28515625" customWidth="1"/>
    <col min="3" max="3" width="18.85546875" customWidth="1"/>
    <col min="4" max="4" width="9.5703125" customWidth="1"/>
    <col min="5" max="5" width="13" customWidth="1"/>
    <col min="6" max="6" width="9.85546875" customWidth="1"/>
    <col min="7" max="7" width="8.7109375" customWidth="1"/>
    <col min="8" max="8" width="8.42578125" customWidth="1"/>
    <col min="9" max="9" width="8.28515625" customWidth="1"/>
    <col min="10" max="10" width="7.5703125" customWidth="1"/>
    <col min="11" max="11" width="7.140625" customWidth="1"/>
    <col min="12" max="12" width="6.85546875" customWidth="1"/>
    <col min="13" max="13" width="7.140625" customWidth="1"/>
    <col min="14" max="14" width="6.85546875" customWidth="1"/>
    <col min="15" max="15" width="7" customWidth="1"/>
    <col min="16" max="16" width="7.140625" customWidth="1"/>
    <col min="17" max="17" width="10.85546875" customWidth="1"/>
    <col min="18" max="18" width="10" customWidth="1"/>
    <col min="21" max="21" width="9.7109375" bestFit="1" customWidth="1"/>
  </cols>
  <sheetData>
    <row r="1" spans="1:18">
      <c r="A1" s="61" t="s">
        <v>10</v>
      </c>
      <c r="B1" s="61"/>
      <c r="C1" s="61"/>
      <c r="D1" s="1"/>
      <c r="E1" s="1"/>
      <c r="F1" s="1"/>
      <c r="G1" s="1"/>
      <c r="H1" s="1"/>
      <c r="I1" s="1"/>
      <c r="J1" s="1"/>
      <c r="K1" s="1"/>
      <c r="L1" s="1"/>
      <c r="M1" s="2" t="s">
        <v>0</v>
      </c>
      <c r="N1" s="2"/>
      <c r="O1" s="2"/>
      <c r="P1" s="3" t="s">
        <v>2</v>
      </c>
      <c r="Q1" s="1"/>
      <c r="R1" s="1"/>
    </row>
    <row r="2" spans="1:18">
      <c r="A2" s="101" t="s">
        <v>69</v>
      </c>
      <c r="B2" s="101"/>
      <c r="C2" s="101"/>
      <c r="D2" s="101"/>
      <c r="E2" s="61"/>
      <c r="F2" s="61"/>
      <c r="G2" s="61"/>
      <c r="H2" s="61"/>
      <c r="I2" s="61"/>
      <c r="J2" s="61"/>
      <c r="K2" s="61"/>
      <c r="L2" s="61"/>
      <c r="M2" s="2" t="s">
        <v>1</v>
      </c>
      <c r="N2" s="2"/>
      <c r="O2" s="2"/>
      <c r="P2" s="4" t="s">
        <v>9</v>
      </c>
      <c r="Q2" s="102"/>
      <c r="R2" s="102"/>
    </row>
    <row r="3" spans="1:18" ht="12.75" customHeight="1">
      <c r="A3" s="101" t="s">
        <v>74</v>
      </c>
      <c r="B3" s="101"/>
      <c r="C3" s="101"/>
      <c r="D3" s="101"/>
      <c r="E3" s="101"/>
      <c r="F3" s="101"/>
      <c r="G3" s="101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</row>
    <row r="4" spans="1:18" ht="21.75" customHeight="1">
      <c r="A4" s="103" t="s">
        <v>15</v>
      </c>
      <c r="B4" s="103"/>
      <c r="C4" s="104"/>
      <c r="D4" s="104"/>
      <c r="E4" s="104"/>
      <c r="F4" s="104"/>
      <c r="G4" s="104"/>
      <c r="H4" s="104"/>
      <c r="I4" s="104"/>
      <c r="J4" s="104"/>
      <c r="K4" s="104"/>
      <c r="L4" s="105"/>
      <c r="M4" s="5" t="s">
        <v>3</v>
      </c>
      <c r="N4" s="5" t="s">
        <v>4</v>
      </c>
      <c r="O4" s="106" t="s">
        <v>68</v>
      </c>
      <c r="P4" s="107"/>
      <c r="Q4" s="108"/>
      <c r="R4" s="108"/>
    </row>
    <row r="5" spans="1:18">
      <c r="A5" s="103"/>
      <c r="B5" s="103"/>
      <c r="C5" s="104"/>
      <c r="D5" s="104"/>
      <c r="E5" s="104"/>
      <c r="F5" s="104"/>
      <c r="G5" s="104"/>
      <c r="H5" s="104"/>
      <c r="I5" s="104"/>
      <c r="J5" s="104"/>
      <c r="K5" s="104"/>
      <c r="L5" s="105"/>
      <c r="M5" s="6" t="s">
        <v>59</v>
      </c>
      <c r="N5" s="6" t="s">
        <v>75</v>
      </c>
      <c r="O5" s="109" t="s">
        <v>76</v>
      </c>
      <c r="P5" s="110"/>
      <c r="Q5" s="110"/>
      <c r="R5" s="111"/>
    </row>
    <row r="6" spans="1:18" ht="15.75">
      <c r="A6" s="91" t="s">
        <v>18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</row>
    <row r="7" spans="1:18" ht="12.75" customHeight="1">
      <c r="A7" s="92" t="s">
        <v>65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</row>
    <row r="8" spans="1:18" ht="15">
      <c r="A8" s="94" t="s">
        <v>67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</row>
    <row r="9" spans="1:18" ht="29.25" customHeight="1">
      <c r="A9" s="96" t="s">
        <v>7</v>
      </c>
      <c r="B9" s="30"/>
      <c r="C9" s="75" t="s">
        <v>5</v>
      </c>
      <c r="D9" s="75" t="s">
        <v>16</v>
      </c>
      <c r="E9" s="75" t="s">
        <v>14</v>
      </c>
      <c r="F9" s="75" t="s">
        <v>13</v>
      </c>
      <c r="G9" s="98" t="s">
        <v>12</v>
      </c>
      <c r="H9" s="99"/>
      <c r="I9" s="99"/>
      <c r="J9" s="99"/>
      <c r="K9" s="99"/>
      <c r="L9" s="99"/>
      <c r="M9" s="99"/>
      <c r="N9" s="99"/>
      <c r="O9" s="99"/>
      <c r="P9" s="100"/>
      <c r="Q9" s="75" t="s">
        <v>17</v>
      </c>
      <c r="R9" s="75" t="s">
        <v>8</v>
      </c>
    </row>
    <row r="10" spans="1:18" ht="41.25" customHeight="1">
      <c r="A10" s="97"/>
      <c r="B10" s="32"/>
      <c r="C10" s="76"/>
      <c r="D10" s="76"/>
      <c r="E10" s="76"/>
      <c r="F10" s="76"/>
      <c r="G10" s="33" t="s">
        <v>32</v>
      </c>
      <c r="H10" s="34" t="s">
        <v>33</v>
      </c>
      <c r="I10" s="34" t="s">
        <v>34</v>
      </c>
      <c r="J10" s="34" t="s">
        <v>35</v>
      </c>
      <c r="K10" s="34" t="s">
        <v>36</v>
      </c>
      <c r="L10" s="34" t="s">
        <v>73</v>
      </c>
      <c r="M10" s="34"/>
      <c r="N10" s="34"/>
      <c r="O10" s="34"/>
      <c r="P10" s="34"/>
      <c r="Q10" s="76"/>
      <c r="R10" s="76"/>
    </row>
    <row r="11" spans="1:18" ht="13.5" thickBot="1">
      <c r="A11" s="31">
        <v>1</v>
      </c>
      <c r="B11" s="31">
        <v>2</v>
      </c>
      <c r="C11" s="31">
        <v>3</v>
      </c>
      <c r="D11" s="31">
        <v>4</v>
      </c>
      <c r="E11" s="31">
        <v>5</v>
      </c>
      <c r="F11" s="31">
        <v>6</v>
      </c>
      <c r="G11" s="31">
        <v>7</v>
      </c>
      <c r="H11" s="31">
        <v>8</v>
      </c>
      <c r="I11" s="31">
        <v>9</v>
      </c>
      <c r="J11" s="31">
        <v>10</v>
      </c>
      <c r="K11" s="31">
        <v>11</v>
      </c>
      <c r="L11" s="31">
        <v>12</v>
      </c>
      <c r="M11" s="31">
        <v>13</v>
      </c>
      <c r="N11" s="31">
        <v>14</v>
      </c>
      <c r="O11" s="31">
        <v>15</v>
      </c>
      <c r="P11" s="31">
        <v>16</v>
      </c>
      <c r="Q11" s="31">
        <v>17</v>
      </c>
      <c r="R11" s="31">
        <v>18</v>
      </c>
    </row>
    <row r="12" spans="1:18" ht="13.5" thickBot="1">
      <c r="A12" s="77" t="s">
        <v>22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9"/>
    </row>
    <row r="13" spans="1:18" ht="12.75" customHeight="1">
      <c r="A13" s="23">
        <v>1</v>
      </c>
      <c r="B13" s="80" t="s">
        <v>19</v>
      </c>
      <c r="C13" s="16" t="s">
        <v>31</v>
      </c>
      <c r="D13" s="18">
        <v>26.33</v>
      </c>
      <c r="E13" s="17"/>
      <c r="F13" s="17"/>
      <c r="G13" s="17"/>
      <c r="H13" s="24"/>
      <c r="I13" s="18"/>
      <c r="J13" s="17"/>
      <c r="K13" s="17"/>
      <c r="L13" s="17"/>
      <c r="M13" s="18"/>
      <c r="N13" s="18"/>
      <c r="O13" s="17"/>
      <c r="P13" s="18"/>
      <c r="Q13" s="7">
        <f>SUM(E13:P13)</f>
        <v>0</v>
      </c>
      <c r="R13" s="7">
        <f>Q13*1.15</f>
        <v>0</v>
      </c>
    </row>
    <row r="14" spans="1:18">
      <c r="A14" s="23">
        <v>2</v>
      </c>
      <c r="B14" s="80"/>
      <c r="C14" s="11" t="s">
        <v>70</v>
      </c>
      <c r="D14" s="19">
        <v>1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7">
        <f t="shared" ref="Q14:Q31" si="0">SUM(E14:P14)</f>
        <v>0</v>
      </c>
      <c r="R14" s="7">
        <f t="shared" ref="R14:R40" si="1">Q14*1.15</f>
        <v>0</v>
      </c>
    </row>
    <row r="15" spans="1:18" ht="22.5">
      <c r="A15" s="23">
        <v>3</v>
      </c>
      <c r="B15" s="80"/>
      <c r="C15" s="11" t="s">
        <v>38</v>
      </c>
      <c r="D15" s="19">
        <v>1</v>
      </c>
      <c r="E15" s="15"/>
      <c r="F15" s="19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7">
        <f t="shared" si="0"/>
        <v>0</v>
      </c>
      <c r="R15" s="7">
        <f t="shared" si="1"/>
        <v>0</v>
      </c>
    </row>
    <row r="16" spans="1:18">
      <c r="A16" s="23">
        <v>4</v>
      </c>
      <c r="B16" s="80"/>
      <c r="C16" s="11" t="s">
        <v>39</v>
      </c>
      <c r="D16" s="19">
        <v>1</v>
      </c>
      <c r="E16" s="15"/>
      <c r="F16" s="19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7">
        <f t="shared" si="0"/>
        <v>0</v>
      </c>
      <c r="R16" s="7">
        <f t="shared" si="1"/>
        <v>0</v>
      </c>
    </row>
    <row r="17" spans="1:21">
      <c r="A17" s="23">
        <v>5</v>
      </c>
      <c r="B17" s="80"/>
      <c r="C17" s="25" t="s">
        <v>40</v>
      </c>
      <c r="D17" s="27">
        <v>1</v>
      </c>
      <c r="E17" s="27"/>
      <c r="F17" s="27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8">
        <f t="shared" si="0"/>
        <v>0</v>
      </c>
      <c r="R17" s="28">
        <f t="shared" si="1"/>
        <v>0</v>
      </c>
      <c r="S17" s="8"/>
      <c r="T17" s="9"/>
    </row>
    <row r="18" spans="1:21">
      <c r="A18" s="49"/>
      <c r="B18" s="81"/>
      <c r="C18" s="11" t="s">
        <v>41</v>
      </c>
      <c r="D18" s="19">
        <v>1</v>
      </c>
      <c r="E18" s="19"/>
      <c r="F18" s="19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50">
        <f t="shared" si="0"/>
        <v>0</v>
      </c>
      <c r="R18" s="50">
        <f t="shared" si="1"/>
        <v>0</v>
      </c>
      <c r="S18" s="9"/>
      <c r="T18" s="9"/>
    </row>
    <row r="19" spans="1:21" ht="13.5" thickBot="1">
      <c r="A19" s="35"/>
      <c r="B19" s="82"/>
      <c r="C19" s="52" t="s">
        <v>6</v>
      </c>
      <c r="D19" s="53">
        <f t="shared" ref="D19:R19" si="2">SUM(D13:D18)</f>
        <v>31.33</v>
      </c>
      <c r="E19" s="54">
        <f t="shared" si="2"/>
        <v>0</v>
      </c>
      <c r="F19" s="54">
        <f t="shared" si="2"/>
        <v>0</v>
      </c>
      <c r="G19" s="54">
        <f t="shared" si="2"/>
        <v>0</v>
      </c>
      <c r="H19" s="54">
        <f t="shared" si="2"/>
        <v>0</v>
      </c>
      <c r="I19" s="54">
        <f t="shared" si="2"/>
        <v>0</v>
      </c>
      <c r="J19" s="54">
        <f t="shared" si="2"/>
        <v>0</v>
      </c>
      <c r="K19" s="54">
        <f t="shared" si="2"/>
        <v>0</v>
      </c>
      <c r="L19" s="63">
        <f t="shared" si="2"/>
        <v>0</v>
      </c>
      <c r="M19" s="54">
        <f t="shared" si="2"/>
        <v>0</v>
      </c>
      <c r="N19" s="54">
        <f t="shared" si="2"/>
        <v>0</v>
      </c>
      <c r="O19" s="54">
        <f t="shared" si="2"/>
        <v>0</v>
      </c>
      <c r="P19" s="54">
        <f t="shared" si="2"/>
        <v>0</v>
      </c>
      <c r="Q19" s="54">
        <f t="shared" si="2"/>
        <v>0</v>
      </c>
      <c r="R19" s="54">
        <f t="shared" si="2"/>
        <v>0</v>
      </c>
      <c r="U19" s="22"/>
    </row>
    <row r="20" spans="1:21" ht="12.75" customHeight="1">
      <c r="A20" s="5">
        <v>1</v>
      </c>
      <c r="B20" s="83" t="s">
        <v>20</v>
      </c>
      <c r="C20" s="10" t="s">
        <v>42</v>
      </c>
      <c r="D20" s="14">
        <v>1</v>
      </c>
      <c r="E20" s="13"/>
      <c r="F20" s="13"/>
      <c r="G20" s="13"/>
      <c r="H20" s="20"/>
      <c r="I20" s="14"/>
      <c r="J20" s="13"/>
      <c r="K20" s="13"/>
      <c r="L20" s="13"/>
      <c r="M20" s="14"/>
      <c r="N20" s="14"/>
      <c r="O20" s="13"/>
      <c r="P20" s="14"/>
      <c r="Q20" s="7">
        <f t="shared" si="0"/>
        <v>0</v>
      </c>
      <c r="R20" s="7">
        <f>Q20*1.15</f>
        <v>0</v>
      </c>
    </row>
    <row r="21" spans="1:21">
      <c r="A21" s="5">
        <v>2</v>
      </c>
      <c r="B21" s="84"/>
      <c r="C21" s="11" t="s">
        <v>71</v>
      </c>
      <c r="D21" s="19">
        <v>1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7">
        <f t="shared" si="0"/>
        <v>0</v>
      </c>
      <c r="R21" s="7">
        <f t="shared" si="1"/>
        <v>0</v>
      </c>
    </row>
    <row r="22" spans="1:21">
      <c r="A22" s="5">
        <v>3</v>
      </c>
      <c r="B22" s="84"/>
      <c r="C22" s="11" t="s">
        <v>72</v>
      </c>
      <c r="D22" s="19">
        <v>1</v>
      </c>
      <c r="E22" s="15"/>
      <c r="F22" s="19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7">
        <f t="shared" si="0"/>
        <v>0</v>
      </c>
      <c r="R22" s="7">
        <f t="shared" si="1"/>
        <v>0</v>
      </c>
    </row>
    <row r="23" spans="1:21">
      <c r="A23" s="5">
        <v>4</v>
      </c>
      <c r="B23" s="84"/>
      <c r="C23" s="11" t="s">
        <v>66</v>
      </c>
      <c r="D23" s="19">
        <v>1</v>
      </c>
      <c r="E23" s="15"/>
      <c r="F23" s="19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7">
        <f t="shared" si="0"/>
        <v>0</v>
      </c>
      <c r="R23" s="7">
        <f t="shared" si="1"/>
        <v>0</v>
      </c>
    </row>
    <row r="24" spans="1:21">
      <c r="A24" s="5">
        <v>5</v>
      </c>
      <c r="B24" s="84"/>
      <c r="C24" s="25" t="s">
        <v>46</v>
      </c>
      <c r="D24" s="27">
        <v>1</v>
      </c>
      <c r="E24" s="27"/>
      <c r="F24" s="27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8">
        <f t="shared" si="0"/>
        <v>0</v>
      </c>
      <c r="R24" s="28">
        <f t="shared" si="1"/>
        <v>0</v>
      </c>
      <c r="S24" s="8"/>
      <c r="T24" s="9"/>
    </row>
    <row r="25" spans="1:21">
      <c r="A25" s="23"/>
      <c r="B25" s="84"/>
      <c r="C25" s="11" t="s">
        <v>45</v>
      </c>
      <c r="D25" s="19">
        <v>1</v>
      </c>
      <c r="E25" s="19"/>
      <c r="F25" s="19"/>
      <c r="G25" s="15"/>
      <c r="H25" s="15"/>
      <c r="I25" s="15"/>
      <c r="J25" s="15">
        <f>SUM(E25*4%)</f>
        <v>0</v>
      </c>
      <c r="K25" s="15"/>
      <c r="L25" s="15"/>
      <c r="M25" s="15"/>
      <c r="N25" s="15"/>
      <c r="O25" s="15"/>
      <c r="P25" s="15"/>
      <c r="Q25" s="50">
        <f t="shared" si="0"/>
        <v>0</v>
      </c>
      <c r="R25" s="50">
        <f t="shared" si="1"/>
        <v>0</v>
      </c>
      <c r="S25" s="9"/>
      <c r="T25" s="9"/>
    </row>
    <row r="26" spans="1:21" ht="13.5" thickBot="1">
      <c r="A26" s="12"/>
      <c r="B26" s="85"/>
      <c r="C26" s="55" t="s">
        <v>6</v>
      </c>
      <c r="D26" s="56">
        <f>SUM(D20:D25)</f>
        <v>6</v>
      </c>
      <c r="E26" s="57">
        <f>SUM(E20:E25)</f>
        <v>0</v>
      </c>
      <c r="F26" s="57">
        <f t="shared" ref="F26:R26" si="3">SUM(F20:F25)</f>
        <v>0</v>
      </c>
      <c r="G26" s="57">
        <f t="shared" si="3"/>
        <v>0</v>
      </c>
      <c r="H26" s="57">
        <f t="shared" si="3"/>
        <v>0</v>
      </c>
      <c r="I26" s="57">
        <f t="shared" si="3"/>
        <v>0</v>
      </c>
      <c r="J26" s="57">
        <f t="shared" si="3"/>
        <v>0</v>
      </c>
      <c r="K26" s="57">
        <f t="shared" si="3"/>
        <v>0</v>
      </c>
      <c r="L26" s="57">
        <f t="shared" si="3"/>
        <v>0</v>
      </c>
      <c r="M26" s="57">
        <f t="shared" si="3"/>
        <v>0</v>
      </c>
      <c r="N26" s="57">
        <f t="shared" si="3"/>
        <v>0</v>
      </c>
      <c r="O26" s="57">
        <f t="shared" si="3"/>
        <v>0</v>
      </c>
      <c r="P26" s="57">
        <f t="shared" si="3"/>
        <v>0</v>
      </c>
      <c r="Q26" s="57">
        <f t="shared" si="3"/>
        <v>0</v>
      </c>
      <c r="R26" s="57">
        <f t="shared" si="3"/>
        <v>0</v>
      </c>
      <c r="U26" s="22"/>
    </row>
    <row r="27" spans="1:21" ht="13.5" customHeight="1" thickBot="1">
      <c r="A27" s="12"/>
      <c r="B27" s="86" t="s">
        <v>23</v>
      </c>
      <c r="C27" s="87"/>
      <c r="D27" s="36">
        <f>D19+D26</f>
        <v>37.33</v>
      </c>
      <c r="E27" s="29">
        <f>SUM(E19+E26)</f>
        <v>0</v>
      </c>
      <c r="F27" s="29">
        <f t="shared" ref="F27:R27" si="4">SUM(F19+F26)</f>
        <v>0</v>
      </c>
      <c r="G27" s="29">
        <f t="shared" si="4"/>
        <v>0</v>
      </c>
      <c r="H27" s="29">
        <f t="shared" si="4"/>
        <v>0</v>
      </c>
      <c r="I27" s="29">
        <f t="shared" si="4"/>
        <v>0</v>
      </c>
      <c r="J27" s="29">
        <f t="shared" si="4"/>
        <v>0</v>
      </c>
      <c r="K27" s="29">
        <f t="shared" si="4"/>
        <v>0</v>
      </c>
      <c r="L27" s="64">
        <f t="shared" si="4"/>
        <v>0</v>
      </c>
      <c r="M27" s="29">
        <f t="shared" si="4"/>
        <v>0</v>
      </c>
      <c r="N27" s="29">
        <f t="shared" si="4"/>
        <v>0</v>
      </c>
      <c r="O27" s="29">
        <f t="shared" si="4"/>
        <v>0</v>
      </c>
      <c r="P27" s="29">
        <f t="shared" si="4"/>
        <v>0</v>
      </c>
      <c r="Q27" s="29">
        <f t="shared" si="4"/>
        <v>0</v>
      </c>
      <c r="R27" s="29">
        <f t="shared" si="4"/>
        <v>0</v>
      </c>
      <c r="U27" s="22"/>
    </row>
    <row r="28" spans="1:21" ht="12.75" customHeight="1">
      <c r="A28" s="5">
        <v>1</v>
      </c>
      <c r="B28" s="88" t="s">
        <v>21</v>
      </c>
      <c r="C28" s="10" t="s">
        <v>47</v>
      </c>
      <c r="D28" s="18">
        <v>1</v>
      </c>
      <c r="E28" s="17"/>
      <c r="F28" s="17"/>
      <c r="G28" s="17"/>
      <c r="H28" s="24"/>
      <c r="I28" s="18"/>
      <c r="J28" s="17"/>
      <c r="K28" s="17"/>
      <c r="L28" s="17"/>
      <c r="M28" s="18"/>
      <c r="N28" s="18"/>
      <c r="O28" s="17"/>
      <c r="P28" s="18"/>
      <c r="Q28" s="7">
        <f t="shared" si="0"/>
        <v>0</v>
      </c>
      <c r="R28" s="7">
        <f>Q28*1.15</f>
        <v>0</v>
      </c>
    </row>
    <row r="29" spans="1:21">
      <c r="A29" s="5">
        <v>2</v>
      </c>
      <c r="B29" s="89"/>
      <c r="C29" s="11" t="s">
        <v>48</v>
      </c>
      <c r="D29" s="19">
        <v>0.6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7">
        <f t="shared" si="0"/>
        <v>0</v>
      </c>
      <c r="R29" s="7">
        <f t="shared" si="1"/>
        <v>0</v>
      </c>
    </row>
    <row r="30" spans="1:21">
      <c r="A30" s="5">
        <v>3</v>
      </c>
      <c r="B30" s="89"/>
      <c r="C30" s="11" t="s">
        <v>49</v>
      </c>
      <c r="D30" s="19">
        <v>1</v>
      </c>
      <c r="E30" s="15"/>
      <c r="F30" s="19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7">
        <f t="shared" si="0"/>
        <v>0</v>
      </c>
      <c r="R30" s="7">
        <f t="shared" si="1"/>
        <v>0</v>
      </c>
    </row>
    <row r="31" spans="1:21">
      <c r="A31" s="5">
        <v>4</v>
      </c>
      <c r="B31" s="89"/>
      <c r="C31" s="11" t="s">
        <v>50</v>
      </c>
      <c r="D31" s="19">
        <v>2.5</v>
      </c>
      <c r="E31" s="15"/>
      <c r="F31" s="19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7">
        <f t="shared" si="0"/>
        <v>0</v>
      </c>
      <c r="R31" s="7">
        <f t="shared" si="1"/>
        <v>0</v>
      </c>
    </row>
    <row r="32" spans="1:21">
      <c r="A32" s="5"/>
      <c r="B32" s="89"/>
      <c r="C32" s="11" t="s">
        <v>51</v>
      </c>
      <c r="D32" s="19">
        <v>1</v>
      </c>
      <c r="E32" s="15"/>
      <c r="F32" s="19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7">
        <f t="shared" ref="Q32:Q40" si="5">SUM(E32:P32)</f>
        <v>0</v>
      </c>
      <c r="R32" s="7">
        <f t="shared" si="1"/>
        <v>0</v>
      </c>
    </row>
    <row r="33" spans="1:21">
      <c r="A33" s="5"/>
      <c r="B33" s="89"/>
      <c r="C33" s="11" t="s">
        <v>52</v>
      </c>
      <c r="D33" s="19">
        <v>1.5</v>
      </c>
      <c r="E33" s="15"/>
      <c r="F33" s="19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7">
        <f t="shared" si="5"/>
        <v>0</v>
      </c>
      <c r="R33" s="7">
        <f t="shared" si="1"/>
        <v>0</v>
      </c>
    </row>
    <row r="34" spans="1:21" ht="33.75">
      <c r="A34" s="5"/>
      <c r="B34" s="89"/>
      <c r="C34" s="11" t="s">
        <v>57</v>
      </c>
      <c r="D34" s="19">
        <v>1</v>
      </c>
      <c r="E34" s="15"/>
      <c r="F34" s="19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7">
        <f t="shared" si="5"/>
        <v>0</v>
      </c>
      <c r="R34" s="7">
        <f t="shared" si="1"/>
        <v>0</v>
      </c>
    </row>
    <row r="35" spans="1:21">
      <c r="A35" s="5"/>
      <c r="B35" s="89"/>
      <c r="C35" s="11" t="s">
        <v>56</v>
      </c>
      <c r="D35" s="19">
        <v>1</v>
      </c>
      <c r="E35" s="15"/>
      <c r="F35" s="19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7">
        <f t="shared" si="5"/>
        <v>0</v>
      </c>
      <c r="R35" s="7">
        <f t="shared" si="1"/>
        <v>0</v>
      </c>
    </row>
    <row r="36" spans="1:21" ht="22.5">
      <c r="A36" s="5"/>
      <c r="B36" s="89"/>
      <c r="C36" s="11" t="s">
        <v>53</v>
      </c>
      <c r="D36" s="19">
        <v>4</v>
      </c>
      <c r="E36" s="15"/>
      <c r="F36" s="19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7">
        <f t="shared" si="5"/>
        <v>0</v>
      </c>
      <c r="R36" s="7">
        <f t="shared" si="1"/>
        <v>0</v>
      </c>
    </row>
    <row r="37" spans="1:21">
      <c r="A37" s="5"/>
      <c r="B37" s="89"/>
      <c r="C37" s="11" t="s">
        <v>54</v>
      </c>
      <c r="D37" s="19">
        <v>2</v>
      </c>
      <c r="E37" s="15"/>
      <c r="F37" s="19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7">
        <f t="shared" si="5"/>
        <v>0</v>
      </c>
      <c r="R37" s="7">
        <f t="shared" si="1"/>
        <v>0</v>
      </c>
    </row>
    <row r="38" spans="1:21">
      <c r="A38" s="23"/>
      <c r="B38" s="89"/>
      <c r="C38" s="11" t="s">
        <v>55</v>
      </c>
      <c r="D38" s="19">
        <v>0.75</v>
      </c>
      <c r="E38" s="15"/>
      <c r="F38" s="19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7">
        <f t="shared" si="5"/>
        <v>0</v>
      </c>
      <c r="R38" s="7">
        <f t="shared" si="1"/>
        <v>0</v>
      </c>
    </row>
    <row r="39" spans="1:21">
      <c r="A39" s="23"/>
      <c r="B39" s="89"/>
      <c r="C39" s="11" t="s">
        <v>58</v>
      </c>
      <c r="D39" s="19">
        <v>0.35</v>
      </c>
      <c r="E39" s="15"/>
      <c r="F39" s="19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50">
        <f t="shared" si="5"/>
        <v>0</v>
      </c>
      <c r="R39" s="50">
        <f t="shared" si="1"/>
        <v>0</v>
      </c>
    </row>
    <row r="40" spans="1:21">
      <c r="A40" s="23"/>
      <c r="B40" s="89"/>
      <c r="C40" s="60" t="s">
        <v>60</v>
      </c>
      <c r="D40" s="27">
        <v>0.4</v>
      </c>
      <c r="E40" s="26"/>
      <c r="F40" s="27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8">
        <f t="shared" si="5"/>
        <v>0</v>
      </c>
      <c r="R40" s="28">
        <f t="shared" si="1"/>
        <v>0</v>
      </c>
    </row>
    <row r="41" spans="1:21" ht="13.5" thickBot="1">
      <c r="A41" s="12"/>
      <c r="B41" s="90"/>
      <c r="C41" s="58" t="s">
        <v>6</v>
      </c>
      <c r="D41" s="59">
        <f>SUM(D28:D40)</f>
        <v>17.100000000000001</v>
      </c>
      <c r="E41" s="59">
        <f>SUM(E28:E40)</f>
        <v>0</v>
      </c>
      <c r="F41" s="59">
        <f t="shared" ref="F41:P41" si="6">SUM(F28:F37)</f>
        <v>0</v>
      </c>
      <c r="G41" s="59">
        <f t="shared" si="6"/>
        <v>0</v>
      </c>
      <c r="H41" s="59">
        <f t="shared" si="6"/>
        <v>0</v>
      </c>
      <c r="I41" s="59">
        <f t="shared" si="6"/>
        <v>0</v>
      </c>
      <c r="J41" s="59">
        <f t="shared" si="6"/>
        <v>0</v>
      </c>
      <c r="K41" s="59">
        <f t="shared" si="6"/>
        <v>0</v>
      </c>
      <c r="L41" s="59">
        <f t="shared" si="6"/>
        <v>0</v>
      </c>
      <c r="M41" s="59">
        <f t="shared" si="6"/>
        <v>0</v>
      </c>
      <c r="N41" s="59">
        <f t="shared" si="6"/>
        <v>0</v>
      </c>
      <c r="O41" s="59">
        <f t="shared" si="6"/>
        <v>0</v>
      </c>
      <c r="P41" s="59">
        <f t="shared" si="6"/>
        <v>0</v>
      </c>
      <c r="Q41" s="59">
        <f>SUM(Q28:Q40)</f>
        <v>0</v>
      </c>
      <c r="R41" s="59">
        <f>SUM(R28:R40)</f>
        <v>0</v>
      </c>
      <c r="U41" s="22"/>
    </row>
    <row r="42" spans="1:21" ht="13.5" customHeight="1" thickBot="1">
      <c r="A42" s="21"/>
      <c r="B42" s="69" t="s">
        <v>24</v>
      </c>
      <c r="C42" s="70"/>
      <c r="D42" s="37">
        <f t="shared" ref="D42:R42" si="7">D27+D41</f>
        <v>54.43</v>
      </c>
      <c r="E42" s="37">
        <f t="shared" si="7"/>
        <v>0</v>
      </c>
      <c r="F42" s="37">
        <f t="shared" si="7"/>
        <v>0</v>
      </c>
      <c r="G42" s="37">
        <f t="shared" si="7"/>
        <v>0</v>
      </c>
      <c r="H42" s="37">
        <f t="shared" si="7"/>
        <v>0</v>
      </c>
      <c r="I42" s="37">
        <f t="shared" si="7"/>
        <v>0</v>
      </c>
      <c r="J42" s="37">
        <f t="shared" si="7"/>
        <v>0</v>
      </c>
      <c r="K42" s="37">
        <f t="shared" si="7"/>
        <v>0</v>
      </c>
      <c r="L42" s="65">
        <f t="shared" si="7"/>
        <v>0</v>
      </c>
      <c r="M42" s="37">
        <f t="shared" si="7"/>
        <v>0</v>
      </c>
      <c r="N42" s="37">
        <f t="shared" si="7"/>
        <v>0</v>
      </c>
      <c r="O42" s="37">
        <f t="shared" si="7"/>
        <v>0</v>
      </c>
      <c r="P42" s="37">
        <f t="shared" si="7"/>
        <v>0</v>
      </c>
      <c r="Q42" s="37">
        <f t="shared" si="7"/>
        <v>0</v>
      </c>
      <c r="R42" s="37">
        <f t="shared" si="7"/>
        <v>0</v>
      </c>
    </row>
    <row r="43" spans="1:21" ht="15.75" customHeight="1" thickBot="1">
      <c r="A43" s="71" t="s">
        <v>25</v>
      </c>
      <c r="B43" s="72"/>
      <c r="C43" s="73"/>
      <c r="D43" s="51">
        <f>SUM(D42)</f>
        <v>54.43</v>
      </c>
      <c r="E43" s="51">
        <f t="shared" ref="E43:R43" si="8">SUM(E42)</f>
        <v>0</v>
      </c>
      <c r="F43" s="51">
        <f t="shared" si="8"/>
        <v>0</v>
      </c>
      <c r="G43" s="51">
        <f t="shared" si="8"/>
        <v>0</v>
      </c>
      <c r="H43" s="51">
        <f t="shared" si="8"/>
        <v>0</v>
      </c>
      <c r="I43" s="51">
        <f t="shared" si="8"/>
        <v>0</v>
      </c>
      <c r="J43" s="51">
        <f t="shared" si="8"/>
        <v>0</v>
      </c>
      <c r="K43" s="51">
        <f t="shared" si="8"/>
        <v>0</v>
      </c>
      <c r="L43" s="66">
        <f t="shared" si="8"/>
        <v>0</v>
      </c>
      <c r="M43" s="51">
        <f t="shared" si="8"/>
        <v>0</v>
      </c>
      <c r="N43" s="51">
        <f t="shared" si="8"/>
        <v>0</v>
      </c>
      <c r="O43" s="51">
        <f t="shared" si="8"/>
        <v>0</v>
      </c>
      <c r="P43" s="51">
        <f t="shared" si="8"/>
        <v>0</v>
      </c>
      <c r="Q43" s="51">
        <f t="shared" si="8"/>
        <v>0</v>
      </c>
      <c r="R43" s="51">
        <f t="shared" si="8"/>
        <v>0</v>
      </c>
    </row>
    <row r="44" spans="1:21" s="47" customFormat="1" ht="24" customHeight="1">
      <c r="A44" s="44"/>
      <c r="B44" s="44"/>
      <c r="C44" s="38"/>
      <c r="D44" s="67" t="s">
        <v>27</v>
      </c>
      <c r="E44" s="67"/>
      <c r="F44" s="39"/>
      <c r="G44" s="45"/>
      <c r="H44" s="68" t="s">
        <v>26</v>
      </c>
      <c r="I44" s="68"/>
      <c r="J44" s="68"/>
      <c r="K44" s="68"/>
      <c r="L44" s="68"/>
      <c r="M44" s="46"/>
      <c r="N44" s="46"/>
      <c r="O44" s="74" t="s">
        <v>29</v>
      </c>
      <c r="P44" s="74"/>
      <c r="Q44" s="74"/>
      <c r="R44" s="45"/>
    </row>
    <row r="45" spans="1:21" s="41" customFormat="1" ht="15">
      <c r="A45" s="42"/>
      <c r="B45" s="42"/>
      <c r="C45" s="42"/>
      <c r="D45" s="67"/>
      <c r="E45" s="67"/>
      <c r="F45" s="39"/>
      <c r="G45" s="39"/>
      <c r="H45" s="39"/>
      <c r="I45" s="39"/>
      <c r="J45" s="39"/>
      <c r="K45" s="39"/>
      <c r="L45" s="39"/>
      <c r="M45" s="40"/>
      <c r="N45" s="40"/>
      <c r="O45" s="40"/>
      <c r="P45" s="39"/>
      <c r="Q45" s="40"/>
      <c r="R45" s="40"/>
    </row>
    <row r="46" spans="1:21" s="41" customFormat="1" ht="15" customHeight="1">
      <c r="A46" s="40"/>
      <c r="B46" s="40"/>
      <c r="C46" s="40"/>
      <c r="D46" s="67" t="s">
        <v>28</v>
      </c>
      <c r="E46" s="67"/>
      <c r="F46" s="39"/>
      <c r="G46" s="45"/>
      <c r="H46" s="68" t="s">
        <v>26</v>
      </c>
      <c r="I46" s="68"/>
      <c r="J46" s="68"/>
      <c r="K46" s="68"/>
      <c r="L46" s="68"/>
      <c r="M46" s="46"/>
      <c r="N46" s="46"/>
      <c r="O46" s="67" t="s">
        <v>30</v>
      </c>
      <c r="P46" s="67"/>
      <c r="Q46" s="67"/>
      <c r="R46" s="40"/>
    </row>
    <row r="47" spans="1:21" s="41" customFormat="1" ht="15">
      <c r="A47" s="40"/>
      <c r="B47" s="40"/>
      <c r="C47" s="40"/>
      <c r="D47" s="43"/>
      <c r="E47" s="43"/>
      <c r="F47" s="43"/>
      <c r="G47" s="43"/>
      <c r="H47" s="43"/>
      <c r="I47" s="43"/>
      <c r="J47" s="43"/>
      <c r="K47" s="43"/>
      <c r="L47" s="48"/>
      <c r="M47" s="40"/>
      <c r="N47" s="40"/>
      <c r="O47" s="40"/>
      <c r="P47" s="39"/>
      <c r="Q47" s="40"/>
      <c r="R47" s="40"/>
    </row>
  </sheetData>
  <mergeCells count="32">
    <mergeCell ref="A3:G3"/>
    <mergeCell ref="Q9:Q10"/>
    <mergeCell ref="G9:P9"/>
    <mergeCell ref="A2:D2"/>
    <mergeCell ref="A7:R7"/>
    <mergeCell ref="A12:R12"/>
    <mergeCell ref="Q2:R2"/>
    <mergeCell ref="A9:A10"/>
    <mergeCell ref="O4:R4"/>
    <mergeCell ref="A5:L5"/>
    <mergeCell ref="A6:R6"/>
    <mergeCell ref="A8:R8"/>
    <mergeCell ref="O5:R5"/>
    <mergeCell ref="A4:L4"/>
    <mergeCell ref="B28:B41"/>
    <mergeCell ref="B42:C42"/>
    <mergeCell ref="B13:B19"/>
    <mergeCell ref="C9:C10"/>
    <mergeCell ref="B27:C27"/>
    <mergeCell ref="R9:R10"/>
    <mergeCell ref="D9:D10"/>
    <mergeCell ref="E9:E10"/>
    <mergeCell ref="F9:F10"/>
    <mergeCell ref="B20:B26"/>
    <mergeCell ref="A43:C43"/>
    <mergeCell ref="H44:L44"/>
    <mergeCell ref="O44:Q44"/>
    <mergeCell ref="D46:E46"/>
    <mergeCell ref="H46:L46"/>
    <mergeCell ref="O46:Q46"/>
    <mergeCell ref="D45:E45"/>
    <mergeCell ref="D44:E44"/>
  </mergeCells>
  <phoneticPr fontId="0" type="noConversion"/>
  <pageMargins left="0.39370078740157483" right="0.39370078740157483" top="0.78740157480314965" bottom="0.19685039370078741" header="0.51181102362204722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Штатное расписание 01.10.201 (2</vt:lpstr>
      <vt:lpstr>Штатное расписание 01.09.2017 г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Хозяин</cp:lastModifiedBy>
  <cp:lastPrinted>2017-10-03T11:14:26Z</cp:lastPrinted>
  <dcterms:created xsi:type="dcterms:W3CDTF">2014-07-14T03:28:44Z</dcterms:created>
  <dcterms:modified xsi:type="dcterms:W3CDTF">2017-10-18T04:30:04Z</dcterms:modified>
</cp:coreProperties>
</file>